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RIOS\Documents\CRIOS\ESTADOS  FINANCIEROS 2019\"/>
    </mc:Choice>
  </mc:AlternateContent>
  <bookViews>
    <workbookView xWindow="-120" yWindow="-120" windowWidth="24240" windowHeight="13140" firstSheet="1" activeTab="1"/>
  </bookViews>
  <sheets>
    <sheet name="Hoja2" sheetId="2" state="hidden" r:id="rId1"/>
    <sheet name="Tabla 1" sheetId="4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4" l="1"/>
  <c r="F12" i="4"/>
  <c r="F11" i="4"/>
  <c r="F10" i="4"/>
  <c r="F9" i="4"/>
  <c r="F8" i="4"/>
  <c r="F7" i="4"/>
  <c r="F74" i="4" l="1"/>
  <c r="F73" i="4"/>
  <c r="F72" i="4"/>
  <c r="F71" i="4"/>
  <c r="F70" i="4"/>
  <c r="F69" i="4"/>
  <c r="F68" i="4"/>
  <c r="F67" i="4"/>
  <c r="F66" i="4"/>
  <c r="F65" i="4"/>
  <c r="F64" i="4"/>
  <c r="F63" i="4"/>
  <c r="F76" i="4" s="1"/>
  <c r="E9" i="4" l="1"/>
  <c r="D9" i="4"/>
  <c r="E8" i="4"/>
  <c r="D8" i="4"/>
  <c r="D63" i="4" l="1"/>
  <c r="D12" i="4" s="1"/>
  <c r="D76" i="4" l="1"/>
  <c r="D51" i="4"/>
  <c r="E51" i="4"/>
  <c r="E47" i="4"/>
  <c r="D47" i="4" l="1"/>
  <c r="D55" i="4" s="1"/>
  <c r="E63" i="4"/>
  <c r="F25" i="4"/>
  <c r="F39" i="4" s="1"/>
  <c r="H32" i="4"/>
  <c r="H18" i="4"/>
  <c r="H25" i="4"/>
  <c r="G25" i="4"/>
  <c r="G39" i="4" s="1"/>
  <c r="I32" i="4"/>
  <c r="I25" i="4"/>
  <c r="E10" i="4" s="1"/>
  <c r="I18" i="4"/>
  <c r="F51" i="4"/>
  <c r="F47" i="4"/>
  <c r="E76" i="4" l="1"/>
  <c r="E12" i="4"/>
  <c r="F55" i="4"/>
  <c r="E7" i="4"/>
  <c r="H39" i="4"/>
  <c r="I39" i="4"/>
  <c r="E13" i="4" l="1"/>
  <c r="D25" i="4"/>
  <c r="D10" i="4" s="1"/>
  <c r="D18" i="4"/>
  <c r="E19" i="4" l="1"/>
  <c r="D32" i="4"/>
  <c r="D7" i="4" s="1"/>
  <c r="E27" i="4"/>
  <c r="D13" i="4" l="1"/>
  <c r="E36" i="4"/>
  <c r="D39" i="4"/>
  <c r="E22" i="4"/>
  <c r="E37" i="4"/>
  <c r="E30" i="4"/>
  <c r="E29" i="4"/>
  <c r="E28" i="4"/>
  <c r="E20" i="4"/>
  <c r="E23" i="4"/>
  <c r="E38" i="4"/>
  <c r="E35" i="4"/>
  <c r="E34" i="4"/>
  <c r="E33" i="4"/>
  <c r="E24" i="4"/>
  <c r="E26" i="4"/>
  <c r="E31" i="4"/>
  <c r="E21" i="4"/>
  <c r="E18" i="4" l="1"/>
  <c r="E32" i="4"/>
  <c r="E25" i="4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39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3" i="2"/>
  <c r="C122" i="2"/>
  <c r="C121" i="2"/>
  <c r="C120" i="2"/>
  <c r="C119" i="2"/>
  <c r="C118" i="2"/>
  <c r="C117" i="2"/>
  <c r="C116" i="2"/>
  <c r="C115" i="2"/>
  <c r="C113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" i="2"/>
  <c r="E39" i="4" l="1"/>
</calcChain>
</file>

<file path=xl/comments1.xml><?xml version="1.0" encoding="utf-8"?>
<comments xmlns="http://schemas.openxmlformats.org/spreadsheetml/2006/main">
  <authors>
    <author>Yuly Viviana Silva Jiménez</author>
    <author>Michael Andrés Díaz Jiménez</author>
  </authors>
  <commentList>
    <comment ref="F6" authorId="0" shapeId="0">
      <text>
        <r>
          <rPr>
            <sz val="9"/>
            <color indexed="81"/>
            <rFont val="Tahoma"/>
            <family val="2"/>
          </rPr>
          <t>Proporcione las cifras detalladas por cada concepto de ingreso que se haya reconocido en el período.</t>
        </r>
      </text>
    </comment>
    <comment ref="D13" authorId="1" shapeId="0">
      <text>
        <r>
          <rPr>
            <sz val="9"/>
            <color indexed="81"/>
            <rFont val="Tahoma"/>
            <family val="2"/>
          </rPr>
          <t>Debe ser validable con la cuenta 4</t>
        </r>
      </text>
    </comment>
    <comment ref="E13" authorId="1" shapeId="0">
      <text>
        <r>
          <rPr>
            <sz val="9"/>
            <color indexed="81"/>
            <rFont val="Tahoma"/>
            <family val="2"/>
          </rPr>
          <t>Debe ser validable con la cuenta 4</t>
        </r>
      </text>
    </comment>
    <comment ref="D17" authorId="0" shapeId="0">
      <text>
        <r>
          <rPr>
            <sz val="9"/>
            <color indexed="81"/>
            <rFont val="Tahoma"/>
            <family val="2"/>
          </rPr>
          <t>Presente los valores por cada concepto representativo.</t>
        </r>
      </text>
    </comment>
    <comment ref="F17" authorId="0" shapeId="0">
      <text>
        <r>
          <rPr>
            <sz val="9"/>
            <color indexed="81"/>
            <rFont val="Tahoma"/>
            <family val="2"/>
          </rPr>
          <t>Corresponde al valor causado en la cuenta por cobrar, no al saldo.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Pasivos relacionados con futuros ingresos que se presentan porque están sujetos a condiciones. Inlcuya el valor reconocido en el pasivo, no el saldo.</t>
        </r>
      </text>
    </comment>
    <comment ref="H17" authorId="0" shapeId="0">
      <text>
        <r>
          <rPr>
            <sz val="9"/>
            <color indexed="81"/>
            <rFont val="Tahoma"/>
            <family val="2"/>
          </rPr>
          <t>Corresponde al valor reconocido en la cuenta contable respectiva, no al saldo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Presente los valores por cada concepto representativo.</t>
        </r>
      </text>
    </comment>
    <comment ref="C18" authorId="0" shapeId="0">
      <text>
        <r>
          <rPr>
            <sz val="9"/>
            <color indexed="81"/>
            <rFont val="Tahoma"/>
            <family val="2"/>
          </rPr>
          <t>Por cada categoría se da opción de seleccionar algunos (4 o 5) como conceptos principales.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</rPr>
          <t>Michael Andrés Díaz Jiménez:</t>
        </r>
        <r>
          <rPr>
            <sz val="9"/>
            <color indexed="81"/>
            <rFont val="Tahoma"/>
            <family val="2"/>
          </rPr>
          <t xml:space="preserve">
Se debe validar con la cuenta 4105</t>
        </r>
      </text>
    </comment>
    <comment ref="I18" authorId="1" shapeId="0">
      <text>
        <r>
          <rPr>
            <b/>
            <sz val="9"/>
            <color indexed="81"/>
            <rFont val="Tahoma"/>
            <family val="2"/>
          </rPr>
          <t>Michael Andrés Díaz Jiménez:</t>
        </r>
        <r>
          <rPr>
            <sz val="9"/>
            <color indexed="81"/>
            <rFont val="Tahoma"/>
            <family val="2"/>
          </rPr>
          <t xml:space="preserve">
Se debe validar con la cuenta 4105</t>
        </r>
      </text>
    </comment>
    <comment ref="C24" authorId="0" shapeId="0">
      <text>
        <r>
          <rPr>
            <sz val="9"/>
            <color indexed="81"/>
            <rFont val="Tahoma"/>
            <family val="2"/>
          </rPr>
          <t>Sumatoria de los demás conceptos no incluidos dentro de las filas anteriores como principales.</t>
        </r>
      </text>
    </comment>
    <comment ref="E24" authorId="0" shapeId="0">
      <text>
        <r>
          <rPr>
            <sz val="9"/>
            <color indexed="81"/>
            <rFont val="Tahoma"/>
            <family val="2"/>
          </rPr>
          <t>Si este porcentaje es representativo justificar de manera cualitativa</t>
        </r>
      </text>
    </comment>
    <comment ref="C25" authorId="0" shapeId="0">
      <text>
        <r>
          <rPr>
            <sz val="9"/>
            <color indexed="81"/>
            <rFont val="Tahoma"/>
            <family val="2"/>
          </rPr>
          <t>Por cada categoría se da opción de seleccionar algunos (4 o 5) como conceptos principales.</t>
        </r>
      </text>
    </comment>
    <comment ref="C31" authorId="0" shapeId="0">
      <text>
        <r>
          <rPr>
            <sz val="9"/>
            <color indexed="81"/>
            <rFont val="Tahoma"/>
            <family val="2"/>
          </rPr>
          <t>Sumatoria de los demás conceptos no incluidos dentro de las filas anteriores como principales.</t>
        </r>
      </text>
    </comment>
    <comment ref="E31" authorId="0" shapeId="0">
      <text>
        <r>
          <rPr>
            <sz val="9"/>
            <color indexed="81"/>
            <rFont val="Tahoma"/>
            <family val="2"/>
          </rPr>
          <t>Si este porcentaje es representativo justificar de manera cualitativa</t>
        </r>
      </text>
    </comment>
    <comment ref="C32" authorId="0" shapeId="0">
      <text>
        <r>
          <rPr>
            <sz val="9"/>
            <color indexed="81"/>
            <rFont val="Tahoma"/>
            <family val="2"/>
          </rPr>
          <t>Por cada categoría se da opción de seleccionar algunos (4 o 5) como conceptos principales.</t>
        </r>
      </text>
    </comment>
    <comment ref="C38" authorId="0" shapeId="0">
      <text>
        <r>
          <rPr>
            <sz val="9"/>
            <color indexed="81"/>
            <rFont val="Tahoma"/>
            <family val="2"/>
          </rPr>
          <t>Sumatoria de los demás conceptos no incluidos dentro de las filas anteriores como principales.</t>
        </r>
      </text>
    </comment>
    <comment ref="E38" authorId="0" shapeId="0">
      <text>
        <r>
          <rPr>
            <sz val="9"/>
            <color indexed="81"/>
            <rFont val="Tahoma"/>
            <family val="2"/>
          </rPr>
          <t>Si este porcentaje es representativo justificar de manera cualitativa</t>
        </r>
      </text>
    </comment>
    <comment ref="D46" authorId="0" shapeId="0">
      <text>
        <r>
          <rPr>
            <sz val="9"/>
            <color indexed="81"/>
            <rFont val="Tahoma"/>
            <family val="2"/>
          </rPr>
          <t>Proporcione las cifras detalladas por cada concepto de ingreso que se haya reconocido en el período.</t>
        </r>
      </text>
    </comment>
    <comment ref="E46" authorId="0" shapeId="0">
      <text>
        <r>
          <rPr>
            <sz val="9"/>
            <color indexed="81"/>
            <rFont val="Tahoma"/>
            <family val="2"/>
          </rPr>
          <t>Presente los valores de los costos asociados con cada concepto de ingresos cuando sea posible su medición.</t>
        </r>
      </text>
    </comment>
    <comment ref="F46" authorId="0" shapeId="0">
      <text>
        <r>
          <rPr>
            <sz val="9"/>
            <color indexed="81"/>
            <rFont val="Tahoma"/>
            <family val="2"/>
          </rPr>
          <t>Proporcione las cifras detalladas por cada concepto de ingreso que se haya reconocido en el período.</t>
        </r>
      </text>
    </comment>
    <comment ref="C47" authorId="0" shapeId="0">
      <text>
        <r>
          <rPr>
            <sz val="9"/>
            <color indexed="81"/>
            <rFont val="Tahoma"/>
            <family val="2"/>
          </rPr>
          <t xml:space="preserve">Para esta partida detalle nivel de subcuenta, insertando las filas necesarias. 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C51" authorId="0" shapeId="0">
      <text>
        <r>
          <rPr>
            <sz val="9"/>
            <color indexed="81"/>
            <rFont val="Tahoma"/>
            <family val="2"/>
          </rPr>
          <t>Para esta partida detalle nivel de subcuenta, insertando las filas necesarias.</t>
        </r>
      </text>
    </comment>
    <comment ref="D62" authorId="0" shapeId="0">
      <text>
        <r>
          <rPr>
            <sz val="9"/>
            <color indexed="81"/>
            <rFont val="Tahoma"/>
            <family val="2"/>
          </rPr>
          <t>Proporcione las cifras detalladas por cada concepto de ingreso que se haya reconocido en el período.</t>
        </r>
      </text>
    </comment>
    <comment ref="E62" authorId="0" shapeId="0">
      <text>
        <r>
          <rPr>
            <sz val="9"/>
            <color indexed="81"/>
            <rFont val="Tahoma"/>
            <family val="2"/>
          </rPr>
          <t>Proporcione las cifras detalladas por cada concepto de ingreso que se haya reconocido en el período.</t>
        </r>
      </text>
    </comment>
    <comment ref="F62" authorId="0" shapeId="0">
      <text>
        <r>
          <rPr>
            <sz val="9"/>
            <color indexed="81"/>
            <rFont val="Tahoma"/>
            <family val="2"/>
          </rPr>
          <t>Proporcione las cifras detalladas por cada concepto de ingreso que se haya reconocido en el período.</t>
        </r>
      </text>
    </comment>
    <comment ref="C63" authorId="0" shapeId="0">
      <text>
        <r>
          <rPr>
            <sz val="9"/>
            <color indexed="81"/>
            <rFont val="Tahoma"/>
            <family val="2"/>
          </rPr>
          <t xml:space="preserve">Para esta partida detalle nivel de subcuenta, insertando las filas necesarias. 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75" authorId="0" shapeId="0">
      <text>
        <r>
          <rPr>
            <sz val="9"/>
            <color indexed="81"/>
            <rFont val="Tahoma"/>
            <family val="2"/>
          </rPr>
          <t>Digite el valor de los ingresos generados únicamente por intercambio de bienes o servicios.</t>
        </r>
      </text>
    </comment>
    <comment ref="E75" authorId="0" shapeId="0">
      <text>
        <r>
          <rPr>
            <sz val="9"/>
            <color indexed="81"/>
            <rFont val="Tahoma"/>
            <family val="2"/>
          </rPr>
          <t>Digite el valor de los ingresos generados únicamente por intercambio de bienes o servicios.</t>
        </r>
      </text>
    </comment>
    <comment ref="F75" authorId="0" shapeId="0">
      <text>
        <r>
          <rPr>
            <sz val="9"/>
            <color indexed="81"/>
            <rFont val="Tahoma"/>
            <family val="2"/>
          </rPr>
          <t>Digite el valor de los ingresos generados únicamente por intercambio de bienes o servicios.</t>
        </r>
      </text>
    </comment>
  </commentList>
</comments>
</file>

<file path=xl/sharedStrings.xml><?xml version="1.0" encoding="utf-8"?>
<sst xmlns="http://schemas.openxmlformats.org/spreadsheetml/2006/main" count="220" uniqueCount="203">
  <si>
    <t>ENTIDADES DE GOBIERNO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</si>
  <si>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>Detalle de valores y conceptos– Tabla N</t>
    </r>
    <r>
      <rPr>
        <b/>
        <sz val="12"/>
        <color theme="1"/>
        <rFont val="Times New Roman"/>
        <family val="1"/>
      </rPr>
      <t>°</t>
    </r>
    <r>
      <rPr>
        <b/>
        <sz val="12"/>
        <color theme="1"/>
        <rFont val="Arial"/>
        <family val="2"/>
      </rPr>
      <t xml:space="preserve"> 1.</t>
    </r>
  </si>
  <si>
    <t>PARTIDA</t>
  </si>
  <si>
    <t xml:space="preserve">VALOR DE LAS CUENTAS POR COBRAR RECONOCIDOS POR CADA CATEGORÍA DE INGRESO SIN CONTRAPRESTACIÓN </t>
  </si>
  <si>
    <t xml:space="preserve">VALOR DE COBROS ANTICIPADOS RECONOCIDOS POR CADA CATEGORÍA DE INGRESO SIN CONTRAPRESTACIÓN </t>
  </si>
  <si>
    <t xml:space="preserve">IMPUESTOS </t>
  </si>
  <si>
    <t xml:space="preserve">TRANSFERENCIAS </t>
  </si>
  <si>
    <t>RENTAS PARAFISCALES</t>
  </si>
  <si>
    <r>
      <t>ü</t>
    </r>
    <r>
      <rPr>
        <sz val="7"/>
        <color rgb="FFFF0000"/>
        <rFont val="Times New Roman"/>
        <family val="1"/>
      </rPr>
      <t xml:space="preserve">  </t>
    </r>
    <r>
      <rPr>
        <sz val="12"/>
        <color rgb="FFFF0000"/>
        <rFont val="Arial"/>
        <family val="2"/>
      </rPr>
      <t>En conceptos representativos van todas las cuentas por cada categoría y se da opción de seleccionar algunos (4 o 5) como conceptos principales.</t>
    </r>
  </si>
  <si>
    <r>
      <t>ü</t>
    </r>
    <r>
      <rPr>
        <sz val="7"/>
        <color rgb="FFFF0000"/>
        <rFont val="Times New Roman"/>
        <family val="1"/>
      </rPr>
      <t xml:space="preserve">  </t>
    </r>
    <r>
      <rPr>
        <sz val="12"/>
        <color rgb="FFFF0000"/>
        <rFont val="Arial"/>
        <family val="2"/>
      </rPr>
      <t>En valores se da la opción de colocar el valor de cada uno de los conceptos que seleccionen como principales.</t>
    </r>
  </si>
  <si>
    <t>IMPUESTOS</t>
  </si>
  <si>
    <t>Impuesto sobre la renta y complementarios</t>
  </si>
  <si>
    <t>Impuesto de registro</t>
  </si>
  <si>
    <t>Impuesto sobre aduana y recargos</t>
  </si>
  <si>
    <t>Impuesto al valor agregado (IVA)</t>
  </si>
  <si>
    <t>Impuesto predial unificado</t>
  </si>
  <si>
    <t>Impuesto de industria y comercio</t>
  </si>
  <si>
    <t>Impuesto a la gasolina y ACPM</t>
  </si>
  <si>
    <t>Impuesto de timbre nacional</t>
  </si>
  <si>
    <t>Timbre sobre consulados en el exterior</t>
  </si>
  <si>
    <t>Impuesto de timbre nacional sobre salidas al exterior</t>
  </si>
  <si>
    <t>Impuesto de espectáculos públicos</t>
  </si>
  <si>
    <t>Impuesto de delineación urbana, estudios y aprobación de planos</t>
  </si>
  <si>
    <t>Impuesto de avisos, tableros y vallas</t>
  </si>
  <si>
    <t>Impuesto al consumo de tabaco y cigarrillos</t>
  </si>
  <si>
    <t>Impuesto al consumo de licores, vinos, aperitivos y similares o participación</t>
  </si>
  <si>
    <t>porcentual</t>
  </si>
  <si>
    <t>Impuesto al consumo de cerveza</t>
  </si>
  <si>
    <t>Impuesto a degüello de ganado mayor</t>
  </si>
  <si>
    <t>Impuesto a degüello de ganado menor</t>
  </si>
  <si>
    <t>Impuestos de rifas, apuestas y juegos permitidos</t>
  </si>
  <si>
    <t>Impuesto sobre vehículos automotores</t>
  </si>
  <si>
    <t>Sobretasa a la gasolina</t>
  </si>
  <si>
    <t>Sobretasa al ACPM</t>
  </si>
  <si>
    <t>Impuesto a la explotación de oro, plata y platino</t>
  </si>
  <si>
    <t>Impuesto social a las armas de fuego</t>
  </si>
  <si>
    <t>Impuesto a las ventas por el sistema de clubes</t>
  </si>
  <si>
    <t>Impuesto por la ocupación de vías</t>
  </si>
  <si>
    <t>Impuesto por el uso del subsuelo</t>
  </si>
  <si>
    <t>Impuesto sobre el servicio de alumbrado público</t>
  </si>
  <si>
    <t>Impuesto a ganadores sorteos ordinarios</t>
  </si>
  <si>
    <t>Impuesto a ganadores sorteos extraordinarios</t>
  </si>
  <si>
    <t>Impuesto a loterías foráneas</t>
  </si>
  <si>
    <t>IVA de licores a productores</t>
  </si>
  <si>
    <t>Impuesto a la venta de cerveza 8%</t>
  </si>
  <si>
    <t>Gravamen a los movimientos financieros</t>
  </si>
  <si>
    <t>Impuesto unificado de azar y espectáculos</t>
  </si>
  <si>
    <t>Impuesto para preservar la seguridad democrática</t>
  </si>
  <si>
    <t>Impuesto al patrimonio</t>
  </si>
  <si>
    <t>Impuesto sobre los remates</t>
  </si>
  <si>
    <t>Impuesto con destino al turismo</t>
  </si>
  <si>
    <t>Impuesto a publicidad exterior visual</t>
  </si>
  <si>
    <t>Impuesto de circulación y tránsito</t>
  </si>
  <si>
    <t>Impuesto de transporte de hidrocarburos</t>
  </si>
  <si>
    <t>Impuesto sobre telégrafos y teléfonos urbanos</t>
  </si>
  <si>
    <t>Sobretasa bomberil</t>
  </si>
  <si>
    <t>Impuesto nacional al consumo</t>
  </si>
  <si>
    <t>Impuesto nacional a la gasolina y al ACPM</t>
  </si>
  <si>
    <t>Impuesto a la riqueza</t>
  </si>
  <si>
    <t>Impuesto complementario de normalización tributaria al impuesto a la riqueza</t>
  </si>
  <si>
    <t>Sobretasa al consumo de cigarrillos y tabaco elaborado</t>
  </si>
  <si>
    <t>Sobretasa al impuesto sobre la renta y complementarios</t>
  </si>
  <si>
    <t>Impuesto social a las municiones y explosivos</t>
  </si>
  <si>
    <t>Otros impuestos nacionales</t>
  </si>
  <si>
    <t>Otros impuestos departamentales</t>
  </si>
  <si>
    <t>Otros impuestos municipales</t>
  </si>
  <si>
    <t>Otros impuestos distritales</t>
  </si>
  <si>
    <t>CONTRIBUCIONES, TASAS E INGRESOS NO TRIBUTARIOS</t>
  </si>
  <si>
    <t>Tasas</t>
  </si>
  <si>
    <t>Multas</t>
  </si>
  <si>
    <t>Intereses</t>
  </si>
  <si>
    <t>Sanciones</t>
  </si>
  <si>
    <t>Peajes</t>
  </si>
  <si>
    <t>Tarifa pro desarrollo</t>
  </si>
  <si>
    <t>Inscripciones</t>
  </si>
  <si>
    <t>Formularios y especies valoradas</t>
  </si>
  <si>
    <t>Tarifa pro electrificación rural</t>
  </si>
  <si>
    <t>Ingresos contraprestación ICEL- CORELCA</t>
  </si>
  <si>
    <t>Extensión telefonía celular</t>
  </si>
  <si>
    <t>Participación en el transporte por oleoductos</t>
  </si>
  <si>
    <t>Estampillas</t>
  </si>
  <si>
    <t>Patentes</t>
  </si>
  <si>
    <t>Publicaciones</t>
  </si>
  <si>
    <t>Derechos de tránsito</t>
  </si>
  <si>
    <t>Cuotas de sostenimiento</t>
  </si>
  <si>
    <t>Licencias</t>
  </si>
  <si>
    <t>Registro y salvoconducto</t>
  </si>
  <si>
    <t>Matrículas de vehículos</t>
  </si>
  <si>
    <t>Revisión de vehículos</t>
  </si>
  <si>
    <t>Calcomanías de vehículos</t>
  </si>
  <si>
    <t>Placas de vehículos</t>
  </si>
  <si>
    <t>Traspaso de vehículos</t>
  </si>
  <si>
    <t>Porcentaje y sobretasa ambiental al impuesto predial</t>
  </si>
  <si>
    <t>Contribuciones</t>
  </si>
  <si>
    <t>Cuota de fiscalización y auditaje</t>
  </si>
  <si>
    <t>Aporte sobre ingresos brutos de las notarías</t>
  </si>
  <si>
    <t>Cauciones efectivas</t>
  </si>
  <si>
    <t>Fondo de solidaridad pensional - Solidaridad</t>
  </si>
  <si>
    <t>Fondo de solidaridad pensional - Subsistencia</t>
  </si>
  <si>
    <t>Fondo de riesgos laborales - Riesgos</t>
  </si>
  <si>
    <t>Renta del monopolio de juegos de suerte y azar</t>
  </si>
  <si>
    <t>Prima en contratos de estabilidad jurídica</t>
  </si>
  <si>
    <t>Participación en plusvalía</t>
  </si>
  <si>
    <t>Obligaciones urbanísticas</t>
  </si>
  <si>
    <t>Renta del monopolio de licores</t>
  </si>
  <si>
    <t>Recursos Fonsat y SOAT</t>
  </si>
  <si>
    <t>Otras contribuciones, tasas e ingresos no tributarios</t>
  </si>
  <si>
    <t>APORTES SOBRE LA NÓMINA</t>
  </si>
  <si>
    <t>SENA</t>
  </si>
  <si>
    <t>ICBF</t>
  </si>
  <si>
    <t>ESAP</t>
  </si>
  <si>
    <t>Escuelas industriales e institutos técnicos</t>
  </si>
  <si>
    <t>Cuota de fomento</t>
  </si>
  <si>
    <t>Fondo de promoción turística</t>
  </si>
  <si>
    <t>Fondo de prestaciones sociales del magisterio</t>
  </si>
  <si>
    <t>Contribución parafiscal cultural</t>
  </si>
  <si>
    <t>Otras rentas parafiscales</t>
  </si>
  <si>
    <t>TRANSFERENCIAS Y SUBVENCIONES</t>
  </si>
  <si>
    <t>SISTEMA GENERAL DE PARTICIPACIONES</t>
  </si>
  <si>
    <t>Participación para salud</t>
  </si>
  <si>
    <t>Participación para educación</t>
  </si>
  <si>
    <t>Participación para propósito general</t>
  </si>
  <si>
    <t>Participación para pensiones - Fondo Nacional de Pensiones de las Entidades Territoriales</t>
  </si>
  <si>
    <t>Programas de alimentación escolar</t>
  </si>
  <si>
    <t>Municipios y distritos con ribera sobre el Río Grande de la Magdalena</t>
  </si>
  <si>
    <t>Resguardos indígenas</t>
  </si>
  <si>
    <t>Participación para agua potable y saneamiento básico</t>
  </si>
  <si>
    <t>Atención integral a la primera infancia</t>
  </si>
  <si>
    <t>SISTEMA GENERAL DE REGALÍAS</t>
  </si>
  <si>
    <t>Asignaciones directas</t>
  </si>
  <si>
    <t>Para proyectos de ciencia, tecnología e innovación</t>
  </si>
  <si>
    <t>Para proyectos de desarrollo regional</t>
  </si>
  <si>
    <t>Para proyectos de compensación regional</t>
  </si>
  <si>
    <t>Para ahorro pensional territorial</t>
  </si>
  <si>
    <t>Para proyectos de inversión de los municipios ribereños del Río Grande de la</t>
  </si>
  <si>
    <t>Magdalena y Canal del Dique</t>
  </si>
  <si>
    <t>Para fiscalización del Sistema General de Regalías</t>
  </si>
  <si>
    <t>Para monitoreo, seguimiento, control y evaluación del Sistema General de</t>
  </si>
  <si>
    <t>Regalías</t>
  </si>
  <si>
    <t>Para funcionamiento del Sistema General de Regalías</t>
  </si>
  <si>
    <t>Asignación para la paz</t>
  </si>
  <si>
    <t>Otras transferencias del Sistema General de Regalías</t>
  </si>
  <si>
    <t>SISTEMA GENERAL DE SEGURIDAD SOCIAL EN SALUD</t>
  </si>
  <si>
    <t>Recursos para la financiación del Sistema General de Seguridad Social en Salud</t>
  </si>
  <si>
    <t>OTRAS TRANSFERENCIAS</t>
  </si>
  <si>
    <t>Para pago de pensiones y/o cesantías</t>
  </si>
  <si>
    <t>Para proyectos de inversión</t>
  </si>
  <si>
    <t>Para gastos de funcionamiento</t>
  </si>
  <si>
    <t>Para programas de salud</t>
  </si>
  <si>
    <t>Para programas de educación</t>
  </si>
  <si>
    <t>Transferencias por condonación de deudas</t>
  </si>
  <si>
    <t>Bienes recibidos sin contraprestación</t>
  </si>
  <si>
    <t>Donaciones</t>
  </si>
  <si>
    <t>Bienes declarados a favor de la Nación</t>
  </si>
  <si>
    <t>Bienes o recursos expropiados</t>
  </si>
  <si>
    <t>Fortalecimiento de secretarías técnicas</t>
  </si>
  <si>
    <t>Incentivo a las entidades territoriales en relación con el SMSCE</t>
  </si>
  <si>
    <t>Incentivos a la producción minera</t>
  </si>
  <si>
    <t>Recursos presupuesto general de la Nación para aseguramiento</t>
  </si>
  <si>
    <t>Transferencias por asunción de deudas</t>
  </si>
  <si>
    <t>Cofinanciación del sistema de transporte masivo de pasajeros</t>
  </si>
  <si>
    <t>Recursos Coljuegos</t>
  </si>
  <si>
    <t>Otras transferencias</t>
  </si>
  <si>
    <t>TOTAL</t>
  </si>
  <si>
    <r>
      <t>2.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>Detalle de ingresos de transacciones sin contraprestación y principales conceptos– Tabla N</t>
    </r>
    <r>
      <rPr>
        <b/>
        <sz val="12"/>
        <color theme="1"/>
        <rFont val="Times New Roman"/>
        <family val="1"/>
      </rPr>
      <t>°</t>
    </r>
    <r>
      <rPr>
        <b/>
        <sz val="12"/>
        <color theme="1"/>
        <rFont val="Arial"/>
        <family val="2"/>
      </rPr>
      <t xml:space="preserve"> 2.</t>
    </r>
  </si>
  <si>
    <t>Otros impuestos</t>
  </si>
  <si>
    <t>PARTICIPACIÓN %</t>
  </si>
  <si>
    <t>VALOR DE PASIVOS RECONOCIDOS DE RECURSOS TRANSFERIDOS SUJETOS A CONDICIONES</t>
  </si>
  <si>
    <t xml:space="preserve">REVELACIONES CORRESPONDIENTES A INGRESOS </t>
  </si>
  <si>
    <t xml:space="preserve">VENTA DE BIENES  </t>
  </si>
  <si>
    <t>INGRESOS GENERADOS POR INTERCAMBIO DE BIENES O SERVICIOS</t>
  </si>
  <si>
    <r>
      <t>3.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>Detalle de valores y conceptos de ingresos de transacciones con contraprestación– Tabla N</t>
    </r>
    <r>
      <rPr>
        <b/>
        <sz val="12"/>
        <color theme="1"/>
        <rFont val="Times New Roman"/>
        <family val="1"/>
      </rPr>
      <t>°</t>
    </r>
    <r>
      <rPr>
        <b/>
        <sz val="12"/>
        <color theme="1"/>
        <rFont val="Arial"/>
        <family val="2"/>
      </rPr>
      <t xml:space="preserve"> 3.</t>
    </r>
  </si>
  <si>
    <t>VALOR DEL PERÍODO (2018)</t>
  </si>
  <si>
    <t>VENTA DE SERVICIOS</t>
  </si>
  <si>
    <t>VALOR DEL PERÍODO (2019)</t>
  </si>
  <si>
    <t>Transferencias y Subvenciones</t>
  </si>
  <si>
    <t>TOTAL INGRESO</t>
  </si>
  <si>
    <t>COSTOS ASOCIADOS CON LOS INGRESOS 2019</t>
  </si>
  <si>
    <r>
      <t>4.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>Detalle de valores y conceptos de otros ingresos – Tabla N</t>
    </r>
    <r>
      <rPr>
        <b/>
        <sz val="12"/>
        <color theme="1"/>
        <rFont val="Times New Roman"/>
        <family val="1"/>
      </rPr>
      <t>°</t>
    </r>
    <r>
      <rPr>
        <b/>
        <sz val="12"/>
        <color theme="1"/>
        <rFont val="Arial"/>
        <family val="2"/>
      </rPr>
      <t xml:space="preserve"> 4</t>
    </r>
  </si>
  <si>
    <t>OTROS INGRESOS</t>
  </si>
  <si>
    <t>Las cuentas aplican para validar el saldo de las Columnas D y E VS lo reportado en el CGN</t>
  </si>
  <si>
    <t>Las cuentas aplican para validar el saldo de las Columnas D, I VS lo reportado en el CGN</t>
  </si>
  <si>
    <t>Las cuentas aplican para validar el saldo de las Columnas D y F VS lo reportado en el CGN</t>
  </si>
  <si>
    <t>SALDO FINAL 2019</t>
  </si>
  <si>
    <t>SALDO FINAL 2018</t>
  </si>
  <si>
    <t>Cifras en pesos</t>
  </si>
  <si>
    <t xml:space="preserve">Ingresos fiscales </t>
  </si>
  <si>
    <t>Venta de bienes</t>
  </si>
  <si>
    <t>Venta de servicios</t>
  </si>
  <si>
    <t>Operaciones interinstitucionales</t>
  </si>
  <si>
    <t xml:space="preserve">Otros ingresos </t>
  </si>
  <si>
    <t>Intereses Sobre Depósitos en Instituciones Financieras</t>
  </si>
  <si>
    <t>Arrendamiento operativo</t>
  </si>
  <si>
    <t>Sobrantes</t>
  </si>
  <si>
    <t>Recuperaciones</t>
  </si>
  <si>
    <t>Responsabilidades fiscales</t>
  </si>
  <si>
    <t>Ajuste beneficios a los empleados a largo plazo</t>
  </si>
  <si>
    <t>Otros ingresos diversos</t>
  </si>
  <si>
    <t>Cuentas por cobrar</t>
  </si>
  <si>
    <t>Activos intangibles</t>
  </si>
  <si>
    <t>Propiedades, Planta y Equipo</t>
  </si>
  <si>
    <t>Intereses de mora</t>
  </si>
  <si>
    <t>VALOR VARIACION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</si>
</sst>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4"/>
      <color rgb="FF1F4E79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b/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Wingdings"/>
      <charset val="2"/>
    </font>
    <font>
      <sz val="7"/>
      <color rgb="FFFF0000"/>
      <name val="Times New Roman"/>
      <family val="1"/>
    </font>
    <font>
      <sz val="12"/>
      <color rgb="FFFF0000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366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16" fillId="4" borderId="0" applyNumberFormat="0" applyBorder="0" applyAlignment="0" applyProtection="0"/>
    <xf numFmtId="0" fontId="12" fillId="5" borderId="0" applyNumberFormat="0" applyBorder="0" applyAlignment="0" applyProtection="0"/>
    <xf numFmtId="0" fontId="2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center" indent="10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0" fillId="2" borderId="0" xfId="0" applyFill="1"/>
    <xf numFmtId="0" fontId="14" fillId="0" borderId="1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0" fillId="0" borderId="0" xfId="0"/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3" fontId="20" fillId="3" borderId="1" xfId="1" applyNumberFormat="1" applyFont="1" applyFill="1" applyBorder="1" applyAlignment="1">
      <alignment horizontal="right" vertical="center" wrapText="1"/>
    </xf>
    <xf numFmtId="3" fontId="20" fillId="3" borderId="1" xfId="2" applyNumberFormat="1" applyFont="1" applyFill="1" applyBorder="1" applyAlignment="1">
      <alignment horizontal="right" vertical="center" wrapText="1"/>
    </xf>
    <xf numFmtId="3" fontId="23" fillId="3" borderId="1" xfId="2" applyNumberFormat="1" applyFont="1" applyFill="1" applyBorder="1" applyAlignment="1">
      <alignment horizontal="right" vertical="center" wrapText="1"/>
    </xf>
    <xf numFmtId="0" fontId="14" fillId="6" borderId="1" xfId="0" applyFont="1" applyFill="1" applyBorder="1" applyProtection="1">
      <protection locked="0"/>
    </xf>
    <xf numFmtId="3" fontId="20" fillId="6" borderId="1" xfId="0" applyNumberFormat="1" applyFont="1" applyFill="1" applyBorder="1" applyAlignment="1" applyProtection="1">
      <alignment horizontal="right" vertical="center" wrapText="1"/>
      <protection locked="0"/>
    </xf>
    <xf numFmtId="3" fontId="20" fillId="6" borderId="1" xfId="0" applyNumberFormat="1" applyFont="1" applyFill="1" applyBorder="1" applyAlignment="1">
      <alignment horizontal="right" vertical="center" wrapText="1"/>
    </xf>
    <xf numFmtId="9" fontId="20" fillId="3" borderId="1" xfId="2" applyNumberFormat="1" applyFont="1" applyFill="1" applyBorder="1" applyAlignment="1">
      <alignment horizontal="right" vertical="center" wrapText="1"/>
    </xf>
    <xf numFmtId="0" fontId="24" fillId="7" borderId="3" xfId="0" applyFont="1" applyFill="1" applyBorder="1" applyAlignment="1">
      <alignment horizontal="center" vertical="center" wrapText="1"/>
    </xf>
    <xf numFmtId="3" fontId="22" fillId="6" borderId="1" xfId="0" applyNumberFormat="1" applyFont="1" applyFill="1" applyBorder="1" applyAlignment="1" applyProtection="1">
      <alignment horizontal="right" vertical="center" wrapText="1"/>
      <protection locked="0"/>
    </xf>
    <xf numFmtId="3" fontId="21" fillId="3" borderId="1" xfId="2" applyNumberFormat="1" applyFont="1" applyFill="1" applyBorder="1" applyAlignment="1">
      <alignment horizontal="right" vertical="center" wrapText="1"/>
    </xf>
    <xf numFmtId="3" fontId="21" fillId="3" borderId="1" xfId="0" applyNumberFormat="1" applyFont="1" applyFill="1" applyBorder="1"/>
    <xf numFmtId="3" fontId="21" fillId="3" borderId="1" xfId="1" applyNumberFormat="1" applyFont="1" applyFill="1" applyBorder="1" applyAlignment="1">
      <alignment horizontal="right" vertical="center" wrapText="1"/>
    </xf>
    <xf numFmtId="0" fontId="25" fillId="0" borderId="0" xfId="0" applyFont="1"/>
    <xf numFmtId="3" fontId="23" fillId="3" borderId="1" xfId="1" applyNumberFormat="1" applyFont="1" applyFill="1" applyBorder="1" applyAlignment="1">
      <alignment horizontal="right" vertical="center" wrapText="1"/>
    </xf>
    <xf numFmtId="0" fontId="26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vertical="center" wrapText="1"/>
    </xf>
  </cellXfs>
  <cellStyles count="4">
    <cellStyle name="40% - Énfasis2" xfId="2" builtinId="35"/>
    <cellStyle name="Buena" xfId="1" builtinId="26"/>
    <cellStyle name="Normal" xfId="0" builtinId="0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8"/>
  <sheetViews>
    <sheetView topLeftCell="A58" workbookViewId="0">
      <selection activeCell="B16" sqref="B16"/>
    </sheetView>
  </sheetViews>
  <sheetFormatPr baseColWidth="10" defaultRowHeight="15" x14ac:dyDescent="0.25"/>
  <cols>
    <col min="2" max="2" width="50.42578125" customWidth="1"/>
  </cols>
  <sheetData>
    <row r="1" spans="1:3" x14ac:dyDescent="0.25">
      <c r="A1" s="6">
        <v>4105</v>
      </c>
      <c r="B1" s="7" t="s">
        <v>10</v>
      </c>
      <c r="C1" t="str">
        <f>CONCATENATE(A1," ",B1)</f>
        <v>4105 IMPUESTOS</v>
      </c>
    </row>
    <row r="2" spans="1:3" x14ac:dyDescent="0.25">
      <c r="A2" s="8">
        <v>410501</v>
      </c>
      <c r="B2" s="9" t="s">
        <v>11</v>
      </c>
      <c r="C2" t="str">
        <f t="shared" ref="C2:C65" si="0">CONCATENATE(A2," ",B2)</f>
        <v>410501 Impuesto sobre la renta y complementarios</v>
      </c>
    </row>
    <row r="3" spans="1:3" x14ac:dyDescent="0.25">
      <c r="A3" s="8">
        <v>410502</v>
      </c>
      <c r="B3" s="9" t="s">
        <v>12</v>
      </c>
      <c r="C3" t="str">
        <f t="shared" si="0"/>
        <v>410502 Impuesto de registro</v>
      </c>
    </row>
    <row r="4" spans="1:3" x14ac:dyDescent="0.25">
      <c r="A4" s="8">
        <v>410503</v>
      </c>
      <c r="B4" s="9" t="s">
        <v>13</v>
      </c>
      <c r="C4" t="str">
        <f t="shared" si="0"/>
        <v>410503 Impuesto sobre aduana y recargos</v>
      </c>
    </row>
    <row r="5" spans="1:3" x14ac:dyDescent="0.25">
      <c r="A5" s="8">
        <v>410504</v>
      </c>
      <c r="B5" s="9" t="s">
        <v>14</v>
      </c>
      <c r="C5" t="str">
        <f t="shared" si="0"/>
        <v>410504 Impuesto al valor agregado (IVA)</v>
      </c>
    </row>
    <row r="6" spans="1:3" x14ac:dyDescent="0.25">
      <c r="A6" s="8">
        <v>410507</v>
      </c>
      <c r="B6" s="9" t="s">
        <v>15</v>
      </c>
      <c r="C6" t="str">
        <f t="shared" si="0"/>
        <v>410507 Impuesto predial unificado</v>
      </c>
    </row>
    <row r="7" spans="1:3" x14ac:dyDescent="0.25">
      <c r="A7" s="8">
        <v>410508</v>
      </c>
      <c r="B7" s="9" t="s">
        <v>16</v>
      </c>
      <c r="C7" t="str">
        <f t="shared" si="0"/>
        <v>410508 Impuesto de industria y comercio</v>
      </c>
    </row>
    <row r="8" spans="1:3" x14ac:dyDescent="0.25">
      <c r="A8" s="8">
        <v>410509</v>
      </c>
      <c r="B8" s="9" t="s">
        <v>17</v>
      </c>
      <c r="C8" t="str">
        <f t="shared" si="0"/>
        <v>410509 Impuesto a la gasolina y ACPM</v>
      </c>
    </row>
    <row r="9" spans="1:3" x14ac:dyDescent="0.25">
      <c r="A9" s="8">
        <v>410511</v>
      </c>
      <c r="B9" s="9" t="s">
        <v>18</v>
      </c>
      <c r="C9" t="str">
        <f t="shared" si="0"/>
        <v>410511 Impuesto de timbre nacional</v>
      </c>
    </row>
    <row r="10" spans="1:3" x14ac:dyDescent="0.25">
      <c r="A10" s="8">
        <v>410512</v>
      </c>
      <c r="B10" s="9" t="s">
        <v>19</v>
      </c>
      <c r="C10" t="str">
        <f t="shared" si="0"/>
        <v>410512 Timbre sobre consulados en el exterior</v>
      </c>
    </row>
    <row r="11" spans="1:3" ht="28.5" x14ac:dyDescent="0.25">
      <c r="A11" s="8">
        <v>410514</v>
      </c>
      <c r="B11" s="9" t="s">
        <v>20</v>
      </c>
      <c r="C11" t="str">
        <f t="shared" si="0"/>
        <v>410514 Impuesto de timbre nacional sobre salidas al exterior</v>
      </c>
    </row>
    <row r="12" spans="1:3" x14ac:dyDescent="0.25">
      <c r="A12" s="8">
        <v>410515</v>
      </c>
      <c r="B12" s="9" t="s">
        <v>21</v>
      </c>
      <c r="C12" t="str">
        <f t="shared" si="0"/>
        <v>410515 Impuesto de espectáculos públicos</v>
      </c>
    </row>
    <row r="13" spans="1:3" ht="28.5" x14ac:dyDescent="0.25">
      <c r="A13" s="8">
        <v>410519</v>
      </c>
      <c r="B13" s="9" t="s">
        <v>22</v>
      </c>
      <c r="C13" t="str">
        <f t="shared" si="0"/>
        <v>410519 Impuesto de delineación urbana, estudios y aprobación de planos</v>
      </c>
    </row>
    <row r="14" spans="1:3" x14ac:dyDescent="0.25">
      <c r="A14" s="8">
        <v>410521</v>
      </c>
      <c r="B14" s="9" t="s">
        <v>23</v>
      </c>
      <c r="C14" t="str">
        <f t="shared" si="0"/>
        <v>410521 Impuesto de avisos, tableros y vallas</v>
      </c>
    </row>
    <row r="15" spans="1:3" x14ac:dyDescent="0.25">
      <c r="A15" s="8">
        <v>410522</v>
      </c>
      <c r="B15" s="9" t="s">
        <v>24</v>
      </c>
      <c r="C15" t="str">
        <f t="shared" si="0"/>
        <v>410522 Impuesto al consumo de tabaco y cigarrillos</v>
      </c>
    </row>
    <row r="16" spans="1:3" ht="28.5" x14ac:dyDescent="0.25">
      <c r="A16" s="38">
        <v>410523</v>
      </c>
      <c r="B16" s="9" t="s">
        <v>25</v>
      </c>
      <c r="C16" t="str">
        <f t="shared" si="0"/>
        <v>410523 Impuesto al consumo de licores, vinos, aperitivos y similares o participación</v>
      </c>
    </row>
    <row r="17" spans="1:3" x14ac:dyDescent="0.25">
      <c r="A17" s="38"/>
      <c r="B17" s="9" t="s">
        <v>26</v>
      </c>
      <c r="C17" t="str">
        <f t="shared" si="0"/>
        <v xml:space="preserve"> porcentual</v>
      </c>
    </row>
    <row r="18" spans="1:3" x14ac:dyDescent="0.25">
      <c r="A18" s="8">
        <v>410524</v>
      </c>
      <c r="B18" s="9" t="s">
        <v>27</v>
      </c>
      <c r="C18" t="str">
        <f t="shared" si="0"/>
        <v>410524 Impuesto al consumo de cerveza</v>
      </c>
    </row>
    <row r="19" spans="1:3" x14ac:dyDescent="0.25">
      <c r="A19" s="8">
        <v>410526</v>
      </c>
      <c r="B19" s="9" t="s">
        <v>28</v>
      </c>
      <c r="C19" t="str">
        <f t="shared" si="0"/>
        <v>410526 Impuesto a degüello de ganado mayor</v>
      </c>
    </row>
    <row r="20" spans="1:3" x14ac:dyDescent="0.25">
      <c r="A20" s="8">
        <v>410527</v>
      </c>
      <c r="B20" s="9" t="s">
        <v>29</v>
      </c>
      <c r="C20" t="str">
        <f t="shared" si="0"/>
        <v>410527 Impuesto a degüello de ganado menor</v>
      </c>
    </row>
    <row r="21" spans="1:3" x14ac:dyDescent="0.25">
      <c r="A21" s="8">
        <v>410528</v>
      </c>
      <c r="B21" s="9" t="s">
        <v>30</v>
      </c>
      <c r="C21" t="str">
        <f t="shared" si="0"/>
        <v>410528 Impuestos de rifas, apuestas y juegos permitidos</v>
      </c>
    </row>
    <row r="22" spans="1:3" x14ac:dyDescent="0.25">
      <c r="A22" s="8">
        <v>410533</v>
      </c>
      <c r="B22" s="9" t="s">
        <v>31</v>
      </c>
      <c r="C22" t="str">
        <f t="shared" si="0"/>
        <v>410533 Impuesto sobre vehículos automotores</v>
      </c>
    </row>
    <row r="23" spans="1:3" x14ac:dyDescent="0.25">
      <c r="A23" s="8">
        <v>410535</v>
      </c>
      <c r="B23" s="9" t="s">
        <v>32</v>
      </c>
      <c r="C23" t="str">
        <f t="shared" si="0"/>
        <v>410535 Sobretasa a la gasolina</v>
      </c>
    </row>
    <row r="24" spans="1:3" x14ac:dyDescent="0.25">
      <c r="A24" s="8">
        <v>410536</v>
      </c>
      <c r="B24" s="9" t="s">
        <v>33</v>
      </c>
      <c r="C24" t="str">
        <f t="shared" si="0"/>
        <v>410536 Sobretasa al ACPM</v>
      </c>
    </row>
    <row r="25" spans="1:3" x14ac:dyDescent="0.25">
      <c r="A25" s="8">
        <v>410539</v>
      </c>
      <c r="B25" s="9" t="s">
        <v>34</v>
      </c>
      <c r="C25" t="str">
        <f t="shared" si="0"/>
        <v>410539 Impuesto a la explotación de oro, plata y platino</v>
      </c>
    </row>
    <row r="26" spans="1:3" x14ac:dyDescent="0.25">
      <c r="A26" s="8">
        <v>410540</v>
      </c>
      <c r="B26" s="9" t="s">
        <v>35</v>
      </c>
      <c r="C26" t="str">
        <f t="shared" si="0"/>
        <v>410540 Impuesto social a las armas de fuego</v>
      </c>
    </row>
    <row r="27" spans="1:3" x14ac:dyDescent="0.25">
      <c r="A27" s="8">
        <v>410541</v>
      </c>
      <c r="B27" s="9" t="s">
        <v>36</v>
      </c>
      <c r="C27" t="str">
        <f t="shared" si="0"/>
        <v>410541 Impuesto a las ventas por el sistema de clubes</v>
      </c>
    </row>
    <row r="28" spans="1:3" x14ac:dyDescent="0.25">
      <c r="A28" s="8">
        <v>410542</v>
      </c>
      <c r="B28" s="9" t="s">
        <v>37</v>
      </c>
      <c r="C28" t="str">
        <f t="shared" si="0"/>
        <v>410542 Impuesto por la ocupación de vías</v>
      </c>
    </row>
    <row r="29" spans="1:3" x14ac:dyDescent="0.25">
      <c r="A29" s="8">
        <v>410543</v>
      </c>
      <c r="B29" s="9" t="s">
        <v>38</v>
      </c>
      <c r="C29" t="str">
        <f t="shared" si="0"/>
        <v>410543 Impuesto por el uso del subsuelo</v>
      </c>
    </row>
    <row r="30" spans="1:3" x14ac:dyDescent="0.25">
      <c r="A30" s="8">
        <v>410545</v>
      </c>
      <c r="B30" s="9" t="s">
        <v>39</v>
      </c>
      <c r="C30" t="str">
        <f t="shared" si="0"/>
        <v>410545 Impuesto sobre el servicio de alumbrado público</v>
      </c>
    </row>
    <row r="31" spans="1:3" x14ac:dyDescent="0.25">
      <c r="A31" s="8">
        <v>410546</v>
      </c>
      <c r="B31" s="9" t="s">
        <v>40</v>
      </c>
      <c r="C31" t="str">
        <f t="shared" si="0"/>
        <v>410546 Impuesto a ganadores sorteos ordinarios</v>
      </c>
    </row>
    <row r="32" spans="1:3" x14ac:dyDescent="0.25">
      <c r="A32" s="8">
        <v>410547</v>
      </c>
      <c r="B32" s="9" t="s">
        <v>41</v>
      </c>
      <c r="C32" t="str">
        <f t="shared" si="0"/>
        <v>410547 Impuesto a ganadores sorteos extraordinarios</v>
      </c>
    </row>
    <row r="33" spans="1:3" x14ac:dyDescent="0.25">
      <c r="A33" s="8">
        <v>410548</v>
      </c>
      <c r="B33" s="9" t="s">
        <v>42</v>
      </c>
      <c r="C33" t="str">
        <f t="shared" si="0"/>
        <v>410548 Impuesto a loterías foráneas</v>
      </c>
    </row>
    <row r="34" spans="1:3" x14ac:dyDescent="0.25">
      <c r="A34" s="8">
        <v>410549</v>
      </c>
      <c r="B34" s="9" t="s">
        <v>43</v>
      </c>
      <c r="C34" t="str">
        <f t="shared" si="0"/>
        <v>410549 IVA de licores a productores</v>
      </c>
    </row>
    <row r="35" spans="1:3" x14ac:dyDescent="0.25">
      <c r="A35" s="8">
        <v>410551</v>
      </c>
      <c r="B35" s="9" t="s">
        <v>44</v>
      </c>
      <c r="C35" t="str">
        <f t="shared" si="0"/>
        <v>410551 Impuesto a la venta de cerveza 8%</v>
      </c>
    </row>
    <row r="36" spans="1:3" x14ac:dyDescent="0.25">
      <c r="A36" s="8">
        <v>410552</v>
      </c>
      <c r="B36" s="9" t="s">
        <v>45</v>
      </c>
      <c r="C36" t="str">
        <f t="shared" si="0"/>
        <v>410552 Gravamen a los movimientos financieros</v>
      </c>
    </row>
    <row r="37" spans="1:3" x14ac:dyDescent="0.25">
      <c r="A37" s="8">
        <v>410553</v>
      </c>
      <c r="B37" s="9" t="s">
        <v>46</v>
      </c>
      <c r="C37" t="str">
        <f t="shared" si="0"/>
        <v>410553 Impuesto unificado de azar y espectáculos</v>
      </c>
    </row>
    <row r="38" spans="1:3" x14ac:dyDescent="0.25">
      <c r="A38" s="8">
        <v>410554</v>
      </c>
      <c r="B38" s="9" t="s">
        <v>47</v>
      </c>
      <c r="C38" t="str">
        <f t="shared" si="0"/>
        <v>410554 Impuesto para preservar la seguridad democrática</v>
      </c>
    </row>
    <row r="39" spans="1:3" x14ac:dyDescent="0.25">
      <c r="A39" s="8">
        <v>410555</v>
      </c>
      <c r="B39" s="9" t="s">
        <v>48</v>
      </c>
      <c r="C39" t="str">
        <f t="shared" si="0"/>
        <v>410555 Impuesto al patrimonio</v>
      </c>
    </row>
    <row r="40" spans="1:3" x14ac:dyDescent="0.25">
      <c r="A40" s="8">
        <v>410556</v>
      </c>
      <c r="B40" s="9" t="s">
        <v>49</v>
      </c>
      <c r="C40" t="str">
        <f t="shared" si="0"/>
        <v>410556 Impuesto sobre los remates</v>
      </c>
    </row>
    <row r="41" spans="1:3" x14ac:dyDescent="0.25">
      <c r="A41" s="8">
        <v>410557</v>
      </c>
      <c r="B41" s="9" t="s">
        <v>50</v>
      </c>
      <c r="C41" t="str">
        <f t="shared" si="0"/>
        <v>410557 Impuesto con destino al turismo</v>
      </c>
    </row>
    <row r="42" spans="1:3" x14ac:dyDescent="0.25">
      <c r="A42" s="8">
        <v>410558</v>
      </c>
      <c r="B42" s="9" t="s">
        <v>51</v>
      </c>
      <c r="C42" t="str">
        <f t="shared" si="0"/>
        <v>410558 Impuesto a publicidad exterior visual</v>
      </c>
    </row>
    <row r="43" spans="1:3" x14ac:dyDescent="0.25">
      <c r="A43" s="8">
        <v>410559</v>
      </c>
      <c r="B43" s="9" t="s">
        <v>52</v>
      </c>
      <c r="C43" t="str">
        <f t="shared" si="0"/>
        <v>410559 Impuesto de circulación y tránsito</v>
      </c>
    </row>
    <row r="44" spans="1:3" x14ac:dyDescent="0.25">
      <c r="A44" s="8">
        <v>410560</v>
      </c>
      <c r="B44" s="9" t="s">
        <v>53</v>
      </c>
      <c r="C44" t="str">
        <f t="shared" si="0"/>
        <v>410560 Impuesto de transporte de hidrocarburos</v>
      </c>
    </row>
    <row r="45" spans="1:3" x14ac:dyDescent="0.25">
      <c r="A45" s="8">
        <v>410561</v>
      </c>
      <c r="B45" s="9" t="s">
        <v>54</v>
      </c>
      <c r="C45" t="str">
        <f t="shared" si="0"/>
        <v>410561 Impuesto sobre telégrafos y teléfonos urbanos</v>
      </c>
    </row>
    <row r="46" spans="1:3" x14ac:dyDescent="0.25">
      <c r="A46" s="8">
        <v>410562</v>
      </c>
      <c r="B46" s="9" t="s">
        <v>55</v>
      </c>
      <c r="C46" t="str">
        <f t="shared" si="0"/>
        <v>410562 Sobretasa bomberil</v>
      </c>
    </row>
    <row r="47" spans="1:3" x14ac:dyDescent="0.25">
      <c r="A47" s="8">
        <v>410564</v>
      </c>
      <c r="B47" s="9" t="s">
        <v>56</v>
      </c>
      <c r="C47" t="str">
        <f t="shared" si="0"/>
        <v>410564 Impuesto nacional al consumo</v>
      </c>
    </row>
    <row r="48" spans="1:3" x14ac:dyDescent="0.25">
      <c r="A48" s="8">
        <v>410565</v>
      </c>
      <c r="B48" s="9" t="s">
        <v>57</v>
      </c>
      <c r="C48" t="str">
        <f t="shared" si="0"/>
        <v>410565 Impuesto nacional a la gasolina y al ACPM</v>
      </c>
    </row>
    <row r="49" spans="1:3" x14ac:dyDescent="0.25">
      <c r="A49" s="8">
        <v>410566</v>
      </c>
      <c r="B49" s="9" t="s">
        <v>58</v>
      </c>
      <c r="C49" t="str">
        <f t="shared" si="0"/>
        <v>410566 Impuesto a la riqueza</v>
      </c>
    </row>
    <row r="50" spans="1:3" ht="28.5" x14ac:dyDescent="0.25">
      <c r="A50" s="8">
        <v>410567</v>
      </c>
      <c r="B50" s="9" t="s">
        <v>59</v>
      </c>
      <c r="C50" t="str">
        <f t="shared" si="0"/>
        <v>410567 Impuesto complementario de normalización tributaria al impuesto a la riqueza</v>
      </c>
    </row>
    <row r="51" spans="1:3" ht="28.5" x14ac:dyDescent="0.25">
      <c r="A51" s="8">
        <v>410569</v>
      </c>
      <c r="B51" s="9" t="s">
        <v>60</v>
      </c>
      <c r="C51" t="str">
        <f t="shared" si="0"/>
        <v>410569 Sobretasa al consumo de cigarrillos y tabaco elaborado</v>
      </c>
    </row>
    <row r="52" spans="1:3" ht="28.5" x14ac:dyDescent="0.25">
      <c r="A52" s="8">
        <v>410570</v>
      </c>
      <c r="B52" s="9" t="s">
        <v>61</v>
      </c>
      <c r="C52" t="str">
        <f t="shared" si="0"/>
        <v>410570 Sobretasa al impuesto sobre la renta y complementarios</v>
      </c>
    </row>
    <row r="53" spans="1:3" x14ac:dyDescent="0.25">
      <c r="A53" s="8">
        <v>410571</v>
      </c>
      <c r="B53" s="9" t="s">
        <v>62</v>
      </c>
      <c r="C53" t="str">
        <f t="shared" si="0"/>
        <v>410571 Impuesto social a las municiones y explosivos</v>
      </c>
    </row>
    <row r="54" spans="1:3" x14ac:dyDescent="0.25">
      <c r="A54" s="8">
        <v>410575</v>
      </c>
      <c r="B54" s="9" t="s">
        <v>63</v>
      </c>
      <c r="C54" t="str">
        <f t="shared" si="0"/>
        <v>410575 Otros impuestos nacionales</v>
      </c>
    </row>
    <row r="55" spans="1:3" x14ac:dyDescent="0.25">
      <c r="A55" s="8">
        <v>410580</v>
      </c>
      <c r="B55" s="9" t="s">
        <v>64</v>
      </c>
      <c r="C55" t="str">
        <f t="shared" si="0"/>
        <v>410580 Otros impuestos departamentales</v>
      </c>
    </row>
    <row r="56" spans="1:3" x14ac:dyDescent="0.25">
      <c r="A56" s="8">
        <v>410585</v>
      </c>
      <c r="B56" s="9" t="s">
        <v>65</v>
      </c>
      <c r="C56" t="str">
        <f t="shared" si="0"/>
        <v>410585 Otros impuestos municipales</v>
      </c>
    </row>
    <row r="57" spans="1:3" x14ac:dyDescent="0.25">
      <c r="A57" s="8">
        <v>410590</v>
      </c>
      <c r="B57" s="9" t="s">
        <v>66</v>
      </c>
      <c r="C57" t="str">
        <f t="shared" si="0"/>
        <v>410590 Otros impuestos distritales</v>
      </c>
    </row>
    <row r="58" spans="1:3" x14ac:dyDescent="0.25">
      <c r="C58" t="str">
        <f t="shared" si="0"/>
        <v xml:space="preserve"> </v>
      </c>
    </row>
    <row r="59" spans="1:3" ht="30" x14ac:dyDescent="0.25">
      <c r="A59" s="6">
        <v>4110</v>
      </c>
      <c r="B59" s="7" t="s">
        <v>67</v>
      </c>
      <c r="C59" t="str">
        <f t="shared" si="0"/>
        <v>4110 CONTRIBUCIONES, TASAS E INGRESOS NO TRIBUTARIOS</v>
      </c>
    </row>
    <row r="60" spans="1:3" x14ac:dyDescent="0.25">
      <c r="A60" s="8">
        <v>411001</v>
      </c>
      <c r="B60" s="9" t="s">
        <v>68</v>
      </c>
      <c r="C60" s="10" t="str">
        <f t="shared" si="0"/>
        <v>411001 Tasas</v>
      </c>
    </row>
    <row r="61" spans="1:3" x14ac:dyDescent="0.25">
      <c r="A61" s="8">
        <v>411002</v>
      </c>
      <c r="B61" s="9" t="s">
        <v>69</v>
      </c>
      <c r="C61" t="str">
        <f t="shared" si="0"/>
        <v>411002 Multas</v>
      </c>
    </row>
    <row r="62" spans="1:3" x14ac:dyDescent="0.25">
      <c r="A62" s="8">
        <v>411003</v>
      </c>
      <c r="B62" s="9" t="s">
        <v>70</v>
      </c>
      <c r="C62" t="str">
        <f t="shared" si="0"/>
        <v>411003 Intereses</v>
      </c>
    </row>
    <row r="63" spans="1:3" x14ac:dyDescent="0.25">
      <c r="A63" s="8">
        <v>411004</v>
      </c>
      <c r="B63" s="9" t="s">
        <v>71</v>
      </c>
      <c r="C63" t="str">
        <f t="shared" si="0"/>
        <v>411004 Sanciones</v>
      </c>
    </row>
    <row r="64" spans="1:3" x14ac:dyDescent="0.25">
      <c r="A64" s="8">
        <v>411011</v>
      </c>
      <c r="B64" s="9" t="s">
        <v>72</v>
      </c>
      <c r="C64" s="10" t="str">
        <f t="shared" si="0"/>
        <v>411011 Peajes</v>
      </c>
    </row>
    <row r="65" spans="1:3" x14ac:dyDescent="0.25">
      <c r="A65" s="8">
        <v>411014</v>
      </c>
      <c r="B65" s="9" t="s">
        <v>73</v>
      </c>
      <c r="C65" t="str">
        <f t="shared" si="0"/>
        <v>411014 Tarifa pro desarrollo</v>
      </c>
    </row>
    <row r="66" spans="1:3" x14ac:dyDescent="0.25">
      <c r="A66" s="8">
        <v>411015</v>
      </c>
      <c r="B66" s="9" t="s">
        <v>74</v>
      </c>
      <c r="C66" t="str">
        <f t="shared" ref="C66:C129" si="1">CONCATENATE(A66," ",B66)</f>
        <v>411015 Inscripciones</v>
      </c>
    </row>
    <row r="67" spans="1:3" x14ac:dyDescent="0.25">
      <c r="A67" s="8">
        <v>411017</v>
      </c>
      <c r="B67" s="9" t="s">
        <v>75</v>
      </c>
      <c r="C67" t="str">
        <f t="shared" si="1"/>
        <v>411017 Formularios y especies valoradas</v>
      </c>
    </row>
    <row r="68" spans="1:3" x14ac:dyDescent="0.25">
      <c r="A68" s="8">
        <v>411018</v>
      </c>
      <c r="B68" s="9" t="s">
        <v>76</v>
      </c>
      <c r="C68" t="str">
        <f t="shared" si="1"/>
        <v>411018 Tarifa pro electrificación rural</v>
      </c>
    </row>
    <row r="69" spans="1:3" x14ac:dyDescent="0.25">
      <c r="A69" s="8">
        <v>411022</v>
      </c>
      <c r="B69" s="9" t="s">
        <v>77</v>
      </c>
      <c r="C69" t="str">
        <f t="shared" si="1"/>
        <v>411022 Ingresos contraprestación ICEL- CORELCA</v>
      </c>
    </row>
    <row r="70" spans="1:3" x14ac:dyDescent="0.25">
      <c r="A70" s="8">
        <v>411023</v>
      </c>
      <c r="B70" s="9" t="s">
        <v>78</v>
      </c>
      <c r="C70" t="str">
        <f t="shared" si="1"/>
        <v>411023 Extensión telefonía celular</v>
      </c>
    </row>
    <row r="71" spans="1:3" x14ac:dyDescent="0.25">
      <c r="A71" s="8">
        <v>411025</v>
      </c>
      <c r="B71" s="9" t="s">
        <v>79</v>
      </c>
      <c r="C71" t="str">
        <f t="shared" si="1"/>
        <v>411025 Participación en el transporte por oleoductos</v>
      </c>
    </row>
    <row r="72" spans="1:3" x14ac:dyDescent="0.25">
      <c r="A72" s="8">
        <v>411027</v>
      </c>
      <c r="B72" s="9" t="s">
        <v>80</v>
      </c>
      <c r="C72" t="str">
        <f t="shared" si="1"/>
        <v>411027 Estampillas</v>
      </c>
    </row>
    <row r="73" spans="1:3" x14ac:dyDescent="0.25">
      <c r="A73" s="8">
        <v>411028</v>
      </c>
      <c r="B73" s="9" t="s">
        <v>81</v>
      </c>
      <c r="C73" t="str">
        <f t="shared" si="1"/>
        <v>411028 Patentes</v>
      </c>
    </row>
    <row r="74" spans="1:3" x14ac:dyDescent="0.25">
      <c r="A74" s="8">
        <v>411032</v>
      </c>
      <c r="B74" s="9" t="s">
        <v>82</v>
      </c>
      <c r="C74" t="str">
        <f t="shared" si="1"/>
        <v>411032 Publicaciones</v>
      </c>
    </row>
    <row r="75" spans="1:3" x14ac:dyDescent="0.25">
      <c r="A75" s="8">
        <v>411034</v>
      </c>
      <c r="B75" s="9" t="s">
        <v>83</v>
      </c>
      <c r="C75" s="10" t="str">
        <f t="shared" si="1"/>
        <v>411034 Derechos de tránsito</v>
      </c>
    </row>
    <row r="76" spans="1:3" x14ac:dyDescent="0.25">
      <c r="A76" s="8">
        <v>411045</v>
      </c>
      <c r="B76" s="9" t="s">
        <v>84</v>
      </c>
      <c r="C76" t="str">
        <f t="shared" si="1"/>
        <v>411045 Cuotas de sostenimiento</v>
      </c>
    </row>
    <row r="77" spans="1:3" x14ac:dyDescent="0.25">
      <c r="A77" s="8">
        <v>411046</v>
      </c>
      <c r="B77" s="9" t="s">
        <v>85</v>
      </c>
      <c r="C77" t="str">
        <f t="shared" si="1"/>
        <v>411046 Licencias</v>
      </c>
    </row>
    <row r="78" spans="1:3" x14ac:dyDescent="0.25">
      <c r="A78" s="8">
        <v>411048</v>
      </c>
      <c r="B78" s="9" t="s">
        <v>86</v>
      </c>
      <c r="C78" t="str">
        <f t="shared" si="1"/>
        <v>411048 Registro y salvoconducto</v>
      </c>
    </row>
    <row r="79" spans="1:3" x14ac:dyDescent="0.25">
      <c r="A79" s="8">
        <v>411054</v>
      </c>
      <c r="B79" s="9" t="s">
        <v>87</v>
      </c>
      <c r="C79" t="str">
        <f t="shared" si="1"/>
        <v>411054 Matrículas de vehículos</v>
      </c>
    </row>
    <row r="80" spans="1:3" x14ac:dyDescent="0.25">
      <c r="A80" s="8">
        <v>411055</v>
      </c>
      <c r="B80" s="9" t="s">
        <v>88</v>
      </c>
      <c r="C80" t="str">
        <f t="shared" si="1"/>
        <v>411055 Revisión de vehículos</v>
      </c>
    </row>
    <row r="81" spans="1:3" x14ac:dyDescent="0.25">
      <c r="A81" s="8">
        <v>411056</v>
      </c>
      <c r="B81" s="9" t="s">
        <v>89</v>
      </c>
      <c r="C81" t="str">
        <f t="shared" si="1"/>
        <v>411056 Calcomanías de vehículos</v>
      </c>
    </row>
    <row r="82" spans="1:3" x14ac:dyDescent="0.25">
      <c r="A82" s="8">
        <v>411057</v>
      </c>
      <c r="B82" s="9" t="s">
        <v>90</v>
      </c>
      <c r="C82" t="str">
        <f t="shared" si="1"/>
        <v>411057 Placas de vehículos</v>
      </c>
    </row>
    <row r="83" spans="1:3" x14ac:dyDescent="0.25">
      <c r="A83" s="8">
        <v>411058</v>
      </c>
      <c r="B83" s="9" t="s">
        <v>91</v>
      </c>
      <c r="C83" t="str">
        <f t="shared" si="1"/>
        <v>411058 Traspaso de vehículos</v>
      </c>
    </row>
    <row r="84" spans="1:3" ht="28.5" x14ac:dyDescent="0.25">
      <c r="A84" s="8">
        <v>411060</v>
      </c>
      <c r="B84" s="9" t="s">
        <v>92</v>
      </c>
      <c r="C84" t="str">
        <f t="shared" si="1"/>
        <v>411060 Porcentaje y sobretasa ambiental al impuesto predial</v>
      </c>
    </row>
    <row r="85" spans="1:3" x14ac:dyDescent="0.25">
      <c r="A85" s="8">
        <v>411061</v>
      </c>
      <c r="B85" s="9" t="s">
        <v>93</v>
      </c>
      <c r="C85" t="str">
        <f t="shared" si="1"/>
        <v>411061 Contribuciones</v>
      </c>
    </row>
    <row r="86" spans="1:3" x14ac:dyDescent="0.25">
      <c r="A86" s="8">
        <v>411062</v>
      </c>
      <c r="B86" s="9" t="s">
        <v>94</v>
      </c>
      <c r="C86" t="str">
        <f t="shared" si="1"/>
        <v>411062 Cuota de fiscalización y auditaje</v>
      </c>
    </row>
    <row r="87" spans="1:3" x14ac:dyDescent="0.25">
      <c r="A87" s="8">
        <v>411063</v>
      </c>
      <c r="B87" s="9" t="s">
        <v>95</v>
      </c>
      <c r="C87" t="str">
        <f t="shared" si="1"/>
        <v>411063 Aporte sobre ingresos brutos de las notarías</v>
      </c>
    </row>
    <row r="88" spans="1:3" x14ac:dyDescent="0.25">
      <c r="A88" s="8">
        <v>411064</v>
      </c>
      <c r="B88" s="9" t="s">
        <v>96</v>
      </c>
      <c r="C88" t="str">
        <f t="shared" si="1"/>
        <v>411064 Cauciones efectivas</v>
      </c>
    </row>
    <row r="89" spans="1:3" x14ac:dyDescent="0.25">
      <c r="A89" s="8">
        <v>411069</v>
      </c>
      <c r="B89" s="9" t="s">
        <v>97</v>
      </c>
      <c r="C89" t="str">
        <f t="shared" si="1"/>
        <v>411069 Fondo de solidaridad pensional - Solidaridad</v>
      </c>
    </row>
    <row r="90" spans="1:3" x14ac:dyDescent="0.25">
      <c r="A90" s="8">
        <v>411070</v>
      </c>
      <c r="B90" s="9" t="s">
        <v>98</v>
      </c>
      <c r="C90" t="str">
        <f t="shared" si="1"/>
        <v>411070 Fondo de solidaridad pensional - Subsistencia</v>
      </c>
    </row>
    <row r="91" spans="1:3" x14ac:dyDescent="0.25">
      <c r="A91" s="8">
        <v>411071</v>
      </c>
      <c r="B91" s="9" t="s">
        <v>99</v>
      </c>
      <c r="C91" t="str">
        <f t="shared" si="1"/>
        <v>411071 Fondo de riesgos laborales - Riesgos</v>
      </c>
    </row>
    <row r="92" spans="1:3" x14ac:dyDescent="0.25">
      <c r="A92" s="8">
        <v>411072</v>
      </c>
      <c r="B92" s="9" t="s">
        <v>100</v>
      </c>
      <c r="C92" t="str">
        <f t="shared" si="1"/>
        <v>411072 Renta del monopolio de juegos de suerte y azar</v>
      </c>
    </row>
    <row r="93" spans="1:3" x14ac:dyDescent="0.25">
      <c r="A93" s="8">
        <v>411073</v>
      </c>
      <c r="B93" s="9" t="s">
        <v>101</v>
      </c>
      <c r="C93" t="str">
        <f t="shared" si="1"/>
        <v>411073 Prima en contratos de estabilidad jurídica</v>
      </c>
    </row>
    <row r="94" spans="1:3" x14ac:dyDescent="0.25">
      <c r="A94" s="8">
        <v>411075</v>
      </c>
      <c r="B94" s="9" t="s">
        <v>102</v>
      </c>
      <c r="C94" t="str">
        <f t="shared" si="1"/>
        <v>411075 Participación en plusvalía</v>
      </c>
    </row>
    <row r="95" spans="1:3" x14ac:dyDescent="0.25">
      <c r="A95" s="8">
        <v>411076</v>
      </c>
      <c r="B95" s="9" t="s">
        <v>103</v>
      </c>
      <c r="C95" t="str">
        <f t="shared" si="1"/>
        <v>411076 Obligaciones urbanísticas</v>
      </c>
    </row>
    <row r="96" spans="1:3" x14ac:dyDescent="0.25">
      <c r="A96" s="8">
        <v>411077</v>
      </c>
      <c r="B96" s="9" t="s">
        <v>104</v>
      </c>
      <c r="C96" t="str">
        <f t="shared" si="1"/>
        <v>411077 Renta del monopolio de licores</v>
      </c>
    </row>
    <row r="97" spans="1:3" x14ac:dyDescent="0.25">
      <c r="A97" s="8">
        <v>411078</v>
      </c>
      <c r="B97" s="9" t="s">
        <v>105</v>
      </c>
      <c r="C97" t="str">
        <f t="shared" si="1"/>
        <v>411078 Recursos Fonsat y SOAT</v>
      </c>
    </row>
    <row r="98" spans="1:3" ht="28.5" x14ac:dyDescent="0.25">
      <c r="A98" s="8">
        <v>411090</v>
      </c>
      <c r="B98" s="9" t="s">
        <v>106</v>
      </c>
      <c r="C98" t="str">
        <f t="shared" si="1"/>
        <v>411090 Otras contribuciones, tasas e ingresos no tributarios</v>
      </c>
    </row>
    <row r="99" spans="1:3" x14ac:dyDescent="0.25">
      <c r="C99" t="str">
        <f t="shared" si="1"/>
        <v xml:space="preserve"> </v>
      </c>
    </row>
    <row r="100" spans="1:3" x14ac:dyDescent="0.25">
      <c r="A100" s="6">
        <v>4114</v>
      </c>
      <c r="B100" s="7" t="s">
        <v>107</v>
      </c>
      <c r="C100" t="str">
        <f t="shared" si="1"/>
        <v>4114 APORTES SOBRE LA NÓMINA</v>
      </c>
    </row>
    <row r="101" spans="1:3" x14ac:dyDescent="0.25">
      <c r="A101" s="8">
        <v>411401</v>
      </c>
      <c r="B101" s="9" t="s">
        <v>108</v>
      </c>
      <c r="C101" t="str">
        <f t="shared" si="1"/>
        <v>411401 SENA</v>
      </c>
    </row>
    <row r="102" spans="1:3" x14ac:dyDescent="0.25">
      <c r="A102" s="8">
        <v>411402</v>
      </c>
      <c r="B102" s="9" t="s">
        <v>109</v>
      </c>
      <c r="C102" t="str">
        <f t="shared" si="1"/>
        <v>411402 ICBF</v>
      </c>
    </row>
    <row r="103" spans="1:3" x14ac:dyDescent="0.25">
      <c r="A103" s="8">
        <v>411403</v>
      </c>
      <c r="B103" s="9" t="s">
        <v>110</v>
      </c>
      <c r="C103" t="str">
        <f t="shared" si="1"/>
        <v>411403 ESAP</v>
      </c>
    </row>
    <row r="104" spans="1:3" x14ac:dyDescent="0.25">
      <c r="A104" s="8">
        <v>411405</v>
      </c>
      <c r="B104" s="9" t="s">
        <v>111</v>
      </c>
      <c r="C104" t="str">
        <f t="shared" si="1"/>
        <v>411405 Escuelas industriales e institutos técnicos</v>
      </c>
    </row>
    <row r="105" spans="1:3" x14ac:dyDescent="0.25">
      <c r="A105" s="8"/>
      <c r="B105" s="9"/>
      <c r="C105" t="str">
        <f t="shared" si="1"/>
        <v xml:space="preserve"> </v>
      </c>
    </row>
    <row r="106" spans="1:3" x14ac:dyDescent="0.25">
      <c r="A106" s="6">
        <v>4115</v>
      </c>
      <c r="B106" s="7" t="s">
        <v>7</v>
      </c>
      <c r="C106" t="str">
        <f t="shared" si="1"/>
        <v>4115 RENTAS PARAFISCALES</v>
      </c>
    </row>
    <row r="107" spans="1:3" x14ac:dyDescent="0.25">
      <c r="A107" s="8">
        <v>411503</v>
      </c>
      <c r="B107" s="9" t="s">
        <v>112</v>
      </c>
      <c r="C107" t="str">
        <f t="shared" si="1"/>
        <v>411503 Cuota de fomento</v>
      </c>
    </row>
    <row r="108" spans="1:3" x14ac:dyDescent="0.25">
      <c r="A108" s="8">
        <v>411517</v>
      </c>
      <c r="B108" s="9" t="s">
        <v>113</v>
      </c>
      <c r="C108" t="str">
        <f t="shared" si="1"/>
        <v>411517 Fondo de promoción turística</v>
      </c>
    </row>
    <row r="109" spans="1:3" x14ac:dyDescent="0.25">
      <c r="A109" s="8">
        <v>411527</v>
      </c>
      <c r="B109" s="9" t="s">
        <v>114</v>
      </c>
      <c r="C109" t="str">
        <f t="shared" si="1"/>
        <v>411527 Fondo de prestaciones sociales del magisterio</v>
      </c>
    </row>
    <row r="110" spans="1:3" x14ac:dyDescent="0.25">
      <c r="A110" s="8">
        <v>411528</v>
      </c>
      <c r="B110" s="9" t="s">
        <v>115</v>
      </c>
      <c r="C110" t="str">
        <f t="shared" si="1"/>
        <v>411528 Contribución parafiscal cultural</v>
      </c>
    </row>
    <row r="111" spans="1:3" x14ac:dyDescent="0.25">
      <c r="A111" s="8">
        <v>411590</v>
      </c>
      <c r="B111" s="9" t="s">
        <v>116</v>
      </c>
      <c r="C111" t="str">
        <f t="shared" si="1"/>
        <v>411590 Otras rentas parafiscales</v>
      </c>
    </row>
    <row r="113" spans="1:3" x14ac:dyDescent="0.25">
      <c r="A113" s="6">
        <v>44</v>
      </c>
      <c r="B113" s="7" t="s">
        <v>117</v>
      </c>
      <c r="C113" t="str">
        <f t="shared" si="1"/>
        <v>44 TRANSFERENCIAS Y SUBVENCIONES</v>
      </c>
    </row>
    <row r="114" spans="1:3" x14ac:dyDescent="0.25">
      <c r="A114" s="6">
        <v>4408</v>
      </c>
      <c r="B114" s="7" t="s">
        <v>118</v>
      </c>
    </row>
    <row r="115" spans="1:3" x14ac:dyDescent="0.25">
      <c r="A115" s="8">
        <v>440817</v>
      </c>
      <c r="B115" s="9" t="s">
        <v>119</v>
      </c>
      <c r="C115" t="str">
        <f t="shared" si="1"/>
        <v>440817 Participación para salud</v>
      </c>
    </row>
    <row r="116" spans="1:3" x14ac:dyDescent="0.25">
      <c r="A116" s="8">
        <v>440818</v>
      </c>
      <c r="B116" s="9" t="s">
        <v>120</v>
      </c>
      <c r="C116" t="str">
        <f t="shared" si="1"/>
        <v>440818 Participación para educación</v>
      </c>
    </row>
    <row r="117" spans="1:3" x14ac:dyDescent="0.25">
      <c r="A117" s="8">
        <v>440819</v>
      </c>
      <c r="B117" s="9" t="s">
        <v>121</v>
      </c>
      <c r="C117" t="str">
        <f t="shared" si="1"/>
        <v>440819 Participación para propósito general</v>
      </c>
    </row>
    <row r="118" spans="1:3" ht="28.5" x14ac:dyDescent="0.25">
      <c r="A118" s="8">
        <v>440820</v>
      </c>
      <c r="B118" s="9" t="s">
        <v>122</v>
      </c>
      <c r="C118" t="str">
        <f t="shared" si="1"/>
        <v>440820 Participación para pensiones - Fondo Nacional de Pensiones de las Entidades Territoriales</v>
      </c>
    </row>
    <row r="119" spans="1:3" x14ac:dyDescent="0.25">
      <c r="A119" s="8">
        <v>440821</v>
      </c>
      <c r="B119" s="9" t="s">
        <v>123</v>
      </c>
      <c r="C119" t="str">
        <f t="shared" si="1"/>
        <v>440821 Programas de alimentación escolar</v>
      </c>
    </row>
    <row r="120" spans="1:3" ht="28.5" x14ac:dyDescent="0.25">
      <c r="A120" s="8">
        <v>440822</v>
      </c>
      <c r="B120" s="9" t="s">
        <v>124</v>
      </c>
      <c r="C120" t="str">
        <f t="shared" si="1"/>
        <v>440822 Municipios y distritos con ribera sobre el Río Grande de la Magdalena</v>
      </c>
    </row>
    <row r="121" spans="1:3" x14ac:dyDescent="0.25">
      <c r="A121" s="8">
        <v>440823</v>
      </c>
      <c r="B121" s="9" t="s">
        <v>125</v>
      </c>
      <c r="C121" t="str">
        <f t="shared" si="1"/>
        <v>440823 Resguardos indígenas</v>
      </c>
    </row>
    <row r="122" spans="1:3" ht="28.5" x14ac:dyDescent="0.25">
      <c r="A122" s="8">
        <v>440824</v>
      </c>
      <c r="B122" s="9" t="s">
        <v>126</v>
      </c>
      <c r="C122" t="str">
        <f t="shared" si="1"/>
        <v>440824 Participación para agua potable y saneamiento básico</v>
      </c>
    </row>
    <row r="123" spans="1:3" x14ac:dyDescent="0.25">
      <c r="A123" s="8">
        <v>440825</v>
      </c>
      <c r="B123" s="9" t="s">
        <v>127</v>
      </c>
      <c r="C123" t="str">
        <f t="shared" si="1"/>
        <v>440825 Atención integral a la primera infancia</v>
      </c>
    </row>
    <row r="124" spans="1:3" x14ac:dyDescent="0.25">
      <c r="A124" s="6">
        <v>4413</v>
      </c>
      <c r="B124" s="7" t="s">
        <v>128</v>
      </c>
    </row>
    <row r="125" spans="1:3" x14ac:dyDescent="0.25">
      <c r="A125" s="8">
        <v>441301</v>
      </c>
      <c r="B125" s="9" t="s">
        <v>129</v>
      </c>
      <c r="C125" t="str">
        <f t="shared" si="1"/>
        <v>441301 Asignaciones directas</v>
      </c>
    </row>
    <row r="126" spans="1:3" x14ac:dyDescent="0.25">
      <c r="A126" s="8">
        <v>441302</v>
      </c>
      <c r="B126" s="9" t="s">
        <v>130</v>
      </c>
      <c r="C126" t="str">
        <f t="shared" si="1"/>
        <v>441302 Para proyectos de ciencia, tecnología e innovación</v>
      </c>
    </row>
    <row r="127" spans="1:3" x14ac:dyDescent="0.25">
      <c r="A127" s="8">
        <v>441303</v>
      </c>
      <c r="B127" s="9" t="s">
        <v>131</v>
      </c>
      <c r="C127" t="str">
        <f t="shared" si="1"/>
        <v>441303 Para proyectos de desarrollo regional</v>
      </c>
    </row>
    <row r="128" spans="1:3" x14ac:dyDescent="0.25">
      <c r="A128" s="8">
        <v>441304</v>
      </c>
      <c r="B128" s="9" t="s">
        <v>132</v>
      </c>
      <c r="C128" t="str">
        <f t="shared" si="1"/>
        <v>441304 Para proyectos de compensación regional</v>
      </c>
    </row>
    <row r="129" spans="1:3" x14ac:dyDescent="0.25">
      <c r="A129" s="8">
        <v>441305</v>
      </c>
      <c r="B129" s="9" t="s">
        <v>133</v>
      </c>
      <c r="C129" t="str">
        <f t="shared" si="1"/>
        <v>441305 Para ahorro pensional territorial</v>
      </c>
    </row>
    <row r="130" spans="1:3" ht="28.5" x14ac:dyDescent="0.25">
      <c r="A130" s="38">
        <v>441306</v>
      </c>
      <c r="B130" s="9" t="s">
        <v>134</v>
      </c>
      <c r="C130" t="str">
        <f t="shared" ref="C130:C158" si="2">CONCATENATE(A130," ",B130)</f>
        <v>441306 Para proyectos de inversión de los municipios ribereños del Río Grande de la</v>
      </c>
    </row>
    <row r="131" spans="1:3" x14ac:dyDescent="0.25">
      <c r="A131" s="38"/>
      <c r="B131" s="9" t="s">
        <v>135</v>
      </c>
      <c r="C131" t="str">
        <f t="shared" si="2"/>
        <v xml:space="preserve"> Magdalena y Canal del Dique</v>
      </c>
    </row>
    <row r="132" spans="1:3" ht="28.5" x14ac:dyDescent="0.25">
      <c r="A132" s="8">
        <v>441307</v>
      </c>
      <c r="B132" s="9" t="s">
        <v>136</v>
      </c>
      <c r="C132" t="str">
        <f t="shared" si="2"/>
        <v>441307 Para fiscalización del Sistema General de Regalías</v>
      </c>
    </row>
    <row r="133" spans="1:3" ht="28.5" x14ac:dyDescent="0.25">
      <c r="A133" s="38">
        <v>441308</v>
      </c>
      <c r="B133" s="9" t="s">
        <v>137</v>
      </c>
      <c r="C133" t="str">
        <f t="shared" si="2"/>
        <v>441308 Para monitoreo, seguimiento, control y evaluación del Sistema General de</v>
      </c>
    </row>
    <row r="134" spans="1:3" x14ac:dyDescent="0.25">
      <c r="A134" s="38"/>
      <c r="B134" s="9" t="s">
        <v>138</v>
      </c>
      <c r="C134" t="str">
        <f t="shared" si="2"/>
        <v xml:space="preserve"> Regalías</v>
      </c>
    </row>
    <row r="135" spans="1:3" ht="28.5" x14ac:dyDescent="0.25">
      <c r="A135" s="8">
        <v>441309</v>
      </c>
      <c r="B135" s="9" t="s">
        <v>139</v>
      </c>
      <c r="C135" t="str">
        <f t="shared" si="2"/>
        <v>441309 Para funcionamiento del Sistema General de Regalías</v>
      </c>
    </row>
    <row r="136" spans="1:3" x14ac:dyDescent="0.25">
      <c r="A136" s="8">
        <v>441310</v>
      </c>
      <c r="B136" s="9" t="s">
        <v>140</v>
      </c>
      <c r="C136" t="str">
        <f t="shared" si="2"/>
        <v>441310 Asignación para la paz</v>
      </c>
    </row>
    <row r="137" spans="1:3" ht="28.5" x14ac:dyDescent="0.25">
      <c r="A137" s="8">
        <v>441390</v>
      </c>
      <c r="B137" s="9" t="s">
        <v>141</v>
      </c>
      <c r="C137" t="str">
        <f t="shared" si="2"/>
        <v>441390 Otras transferencias del Sistema General de Regalías</v>
      </c>
    </row>
    <row r="138" spans="1:3" ht="30" x14ac:dyDescent="0.25">
      <c r="A138" s="6">
        <v>4421</v>
      </c>
      <c r="B138" s="7" t="s">
        <v>142</v>
      </c>
    </row>
    <row r="139" spans="1:3" ht="28.5" x14ac:dyDescent="0.25">
      <c r="A139" s="8">
        <v>442104</v>
      </c>
      <c r="B139" s="9" t="s">
        <v>143</v>
      </c>
      <c r="C139" t="str">
        <f t="shared" si="2"/>
        <v>442104 Recursos para la financiación del Sistema General de Seguridad Social en Salud</v>
      </c>
    </row>
    <row r="140" spans="1:3" x14ac:dyDescent="0.25">
      <c r="A140" s="6">
        <v>4428</v>
      </c>
      <c r="B140" s="7" t="s">
        <v>144</v>
      </c>
    </row>
    <row r="141" spans="1:3" x14ac:dyDescent="0.25">
      <c r="A141" s="8">
        <v>442801</v>
      </c>
      <c r="B141" s="9" t="s">
        <v>145</v>
      </c>
      <c r="C141" t="str">
        <f t="shared" si="2"/>
        <v>442801 Para pago de pensiones y/o cesantías</v>
      </c>
    </row>
    <row r="142" spans="1:3" x14ac:dyDescent="0.25">
      <c r="A142" s="8">
        <v>442802</v>
      </c>
      <c r="B142" s="9" t="s">
        <v>146</v>
      </c>
      <c r="C142" t="str">
        <f t="shared" si="2"/>
        <v>442802 Para proyectos de inversión</v>
      </c>
    </row>
    <row r="143" spans="1:3" x14ac:dyDescent="0.25">
      <c r="A143" s="8">
        <v>442803</v>
      </c>
      <c r="B143" s="9" t="s">
        <v>147</v>
      </c>
      <c r="C143" t="str">
        <f t="shared" si="2"/>
        <v>442803 Para gastos de funcionamiento</v>
      </c>
    </row>
    <row r="144" spans="1:3" x14ac:dyDescent="0.25">
      <c r="A144" s="8">
        <v>442804</v>
      </c>
      <c r="B144" s="9" t="s">
        <v>148</v>
      </c>
      <c r="C144" t="str">
        <f t="shared" si="2"/>
        <v>442804 Para programas de salud</v>
      </c>
    </row>
    <row r="145" spans="1:3" x14ac:dyDescent="0.25">
      <c r="A145" s="8">
        <v>442805</v>
      </c>
      <c r="B145" s="9" t="s">
        <v>149</v>
      </c>
      <c r="C145" t="str">
        <f t="shared" si="2"/>
        <v>442805 Para programas de educación</v>
      </c>
    </row>
    <row r="146" spans="1:3" x14ac:dyDescent="0.25">
      <c r="A146" s="8">
        <v>442806</v>
      </c>
      <c r="B146" s="9" t="s">
        <v>150</v>
      </c>
      <c r="C146" t="str">
        <f t="shared" si="2"/>
        <v>442806 Transferencias por condonación de deudas</v>
      </c>
    </row>
    <row r="147" spans="1:3" x14ac:dyDescent="0.25">
      <c r="A147" s="8">
        <v>442807</v>
      </c>
      <c r="B147" s="9" t="s">
        <v>151</v>
      </c>
      <c r="C147" t="str">
        <f t="shared" si="2"/>
        <v>442807 Bienes recibidos sin contraprestación</v>
      </c>
    </row>
    <row r="148" spans="1:3" x14ac:dyDescent="0.25">
      <c r="A148" s="8">
        <v>442808</v>
      </c>
      <c r="B148" s="9" t="s">
        <v>152</v>
      </c>
      <c r="C148" t="str">
        <f t="shared" si="2"/>
        <v>442808 Donaciones</v>
      </c>
    </row>
    <row r="149" spans="1:3" x14ac:dyDescent="0.25">
      <c r="A149" s="8">
        <v>442809</v>
      </c>
      <c r="B149" s="9" t="s">
        <v>153</v>
      </c>
      <c r="C149" t="str">
        <f t="shared" si="2"/>
        <v>442809 Bienes declarados a favor de la Nación</v>
      </c>
    </row>
    <row r="150" spans="1:3" x14ac:dyDescent="0.25">
      <c r="A150" s="8">
        <v>442810</v>
      </c>
      <c r="B150" s="9" t="s">
        <v>154</v>
      </c>
      <c r="C150" t="str">
        <f t="shared" si="2"/>
        <v>442810 Bienes o recursos expropiados</v>
      </c>
    </row>
    <row r="151" spans="1:3" x14ac:dyDescent="0.25">
      <c r="A151" s="8">
        <v>442816</v>
      </c>
      <c r="B151" s="9" t="s">
        <v>155</v>
      </c>
      <c r="C151" t="str">
        <f t="shared" si="2"/>
        <v>442816 Fortalecimiento de secretarías técnicas</v>
      </c>
    </row>
    <row r="152" spans="1:3" ht="28.5" x14ac:dyDescent="0.25">
      <c r="A152" s="8">
        <v>442817</v>
      </c>
      <c r="B152" s="9" t="s">
        <v>156</v>
      </c>
      <c r="C152" t="str">
        <f t="shared" si="2"/>
        <v>442817 Incentivo a las entidades territoriales en relación con el SMSCE</v>
      </c>
    </row>
    <row r="153" spans="1:3" x14ac:dyDescent="0.25">
      <c r="A153" s="8">
        <v>442818</v>
      </c>
      <c r="B153" s="9" t="s">
        <v>157</v>
      </c>
      <c r="C153" t="str">
        <f t="shared" si="2"/>
        <v>442818 Incentivos a la producción minera</v>
      </c>
    </row>
    <row r="154" spans="1:3" ht="28.5" x14ac:dyDescent="0.25">
      <c r="A154" s="8">
        <v>442820</v>
      </c>
      <c r="B154" s="9" t="s">
        <v>158</v>
      </c>
      <c r="C154" t="str">
        <f t="shared" si="2"/>
        <v>442820 Recursos presupuesto general de la Nación para aseguramiento</v>
      </c>
    </row>
    <row r="155" spans="1:3" x14ac:dyDescent="0.25">
      <c r="A155" s="8">
        <v>442821</v>
      </c>
      <c r="B155" s="9" t="s">
        <v>159</v>
      </c>
      <c r="C155" t="str">
        <f t="shared" si="2"/>
        <v>442821 Transferencias por asunción de deudas</v>
      </c>
    </row>
    <row r="156" spans="1:3" ht="28.5" x14ac:dyDescent="0.25">
      <c r="A156" s="8">
        <v>442822</v>
      </c>
      <c r="B156" s="9" t="s">
        <v>160</v>
      </c>
      <c r="C156" t="str">
        <f t="shared" si="2"/>
        <v>442822 Cofinanciación del sistema de transporte masivo de pasajeros</v>
      </c>
    </row>
    <row r="157" spans="1:3" x14ac:dyDescent="0.25">
      <c r="A157" s="8">
        <v>442823</v>
      </c>
      <c r="B157" s="9" t="s">
        <v>161</v>
      </c>
      <c r="C157" t="str">
        <f t="shared" si="2"/>
        <v>442823 Recursos Coljuegos</v>
      </c>
    </row>
    <row r="158" spans="1:3" x14ac:dyDescent="0.25">
      <c r="A158" s="8">
        <v>442890</v>
      </c>
      <c r="B158" s="9" t="s">
        <v>162</v>
      </c>
      <c r="C158" t="str">
        <f t="shared" si="2"/>
        <v>442890 Otras transferencias</v>
      </c>
    </row>
  </sheetData>
  <mergeCells count="3">
    <mergeCell ref="A16:A17"/>
    <mergeCell ref="A130:A131"/>
    <mergeCell ref="A133:A1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76"/>
  <sheetViews>
    <sheetView showGridLines="0" tabSelected="1" topLeftCell="A4" zoomScaleNormal="100" workbookViewId="0">
      <selection activeCell="F13" sqref="F13"/>
    </sheetView>
  </sheetViews>
  <sheetFormatPr baseColWidth="10" defaultRowHeight="15" x14ac:dyDescent="0.25"/>
  <cols>
    <col min="2" max="2" width="14.42578125" bestFit="1" customWidth="1"/>
    <col min="3" max="3" width="47.42578125" customWidth="1"/>
    <col min="4" max="5" width="20.7109375" customWidth="1"/>
    <col min="6" max="6" width="25.28515625" customWidth="1"/>
    <col min="7" max="7" width="23" customWidth="1"/>
    <col min="8" max="8" width="19.42578125" customWidth="1"/>
    <col min="9" max="9" width="20.140625" customWidth="1"/>
    <col min="10" max="10" width="24.5703125" customWidth="1"/>
  </cols>
  <sheetData>
    <row r="1" spans="2:6" ht="18" x14ac:dyDescent="0.25">
      <c r="C1" s="5" t="s">
        <v>168</v>
      </c>
    </row>
    <row r="2" spans="2:6" ht="18" x14ac:dyDescent="0.25">
      <c r="C2" s="1" t="s">
        <v>0</v>
      </c>
    </row>
    <row r="3" spans="2:6" ht="16.5" x14ac:dyDescent="0.25">
      <c r="C3" s="2"/>
    </row>
    <row r="4" spans="2:6" ht="15.75" x14ac:dyDescent="0.25">
      <c r="C4" s="3" t="s">
        <v>1</v>
      </c>
    </row>
    <row r="5" spans="2:6" x14ac:dyDescent="0.25">
      <c r="E5" s="34" t="s">
        <v>185</v>
      </c>
    </row>
    <row r="6" spans="2:6" ht="84" x14ac:dyDescent="0.25">
      <c r="B6" s="16" t="s">
        <v>180</v>
      </c>
      <c r="C6" s="29" t="s">
        <v>2</v>
      </c>
      <c r="D6" s="29" t="s">
        <v>183</v>
      </c>
      <c r="E6" s="29" t="s">
        <v>184</v>
      </c>
      <c r="F6" s="29" t="s">
        <v>202</v>
      </c>
    </row>
    <row r="7" spans="2:6" x14ac:dyDescent="0.25">
      <c r="B7" s="17">
        <v>41</v>
      </c>
      <c r="C7" s="13" t="s">
        <v>186</v>
      </c>
      <c r="D7" s="22">
        <f>+D18+D32</f>
        <v>0</v>
      </c>
      <c r="E7" s="22">
        <f>+I18+I32</f>
        <v>0</v>
      </c>
      <c r="F7" s="22">
        <f>+D7-E7</f>
        <v>0</v>
      </c>
    </row>
    <row r="8" spans="2:6" s="14" customFormat="1" x14ac:dyDescent="0.25">
      <c r="B8" s="17">
        <v>42</v>
      </c>
      <c r="C8" s="13" t="s">
        <v>187</v>
      </c>
      <c r="D8" s="22">
        <f>+D47</f>
        <v>0</v>
      </c>
      <c r="E8" s="22">
        <f>+F47</f>
        <v>0</v>
      </c>
      <c r="F8" s="22">
        <f t="shared" ref="F8:F12" si="0">+D8-E8</f>
        <v>0</v>
      </c>
    </row>
    <row r="9" spans="2:6" x14ac:dyDescent="0.25">
      <c r="B9" s="17">
        <v>43</v>
      </c>
      <c r="C9" s="13" t="s">
        <v>188</v>
      </c>
      <c r="D9" s="22">
        <f>+D51</f>
        <v>0</v>
      </c>
      <c r="E9" s="22">
        <f>+F51</f>
        <v>0</v>
      </c>
      <c r="F9" s="22">
        <f t="shared" si="0"/>
        <v>0</v>
      </c>
    </row>
    <row r="10" spans="2:6" x14ac:dyDescent="0.25">
      <c r="B10" s="17">
        <v>44</v>
      </c>
      <c r="C10" s="13" t="s">
        <v>175</v>
      </c>
      <c r="D10" s="22">
        <f>+D25</f>
        <v>0</v>
      </c>
      <c r="E10" s="22">
        <f>+I25</f>
        <v>0</v>
      </c>
      <c r="F10" s="22">
        <f t="shared" si="0"/>
        <v>0</v>
      </c>
    </row>
    <row r="11" spans="2:6" s="14" customFormat="1" x14ac:dyDescent="0.25">
      <c r="B11" s="17">
        <v>47</v>
      </c>
      <c r="C11" s="13" t="s">
        <v>189</v>
      </c>
      <c r="D11" s="26">
        <v>162068203136</v>
      </c>
      <c r="E11" s="26">
        <v>149501597357.23999</v>
      </c>
      <c r="F11" s="22">
        <f t="shared" si="0"/>
        <v>12566605778.76001</v>
      </c>
    </row>
    <row r="12" spans="2:6" x14ac:dyDescent="0.25">
      <c r="B12" s="17">
        <v>48</v>
      </c>
      <c r="C12" s="13" t="s">
        <v>190</v>
      </c>
      <c r="D12" s="22">
        <f>+D63</f>
        <v>3590820129.27</v>
      </c>
      <c r="E12" s="22">
        <f>+E63</f>
        <v>7875144123.0400009</v>
      </c>
      <c r="F12" s="22">
        <f t="shared" si="0"/>
        <v>-4284323993.7700009</v>
      </c>
    </row>
    <row r="13" spans="2:6" x14ac:dyDescent="0.25">
      <c r="C13" s="29" t="s">
        <v>163</v>
      </c>
      <c r="D13" s="24">
        <f>SUM(D7:D12)</f>
        <v>165659023265.26999</v>
      </c>
      <c r="E13" s="24">
        <f>SUM(E7:E12)</f>
        <v>157376741480.28</v>
      </c>
      <c r="F13" s="35">
        <f>+D13-E13</f>
        <v>8282281784.9899902</v>
      </c>
    </row>
    <row r="15" spans="2:6" ht="15.75" x14ac:dyDescent="0.25">
      <c r="C15" s="3" t="s">
        <v>164</v>
      </c>
    </row>
    <row r="16" spans="2:6" x14ac:dyDescent="0.25">
      <c r="F16" s="34" t="s">
        <v>185</v>
      </c>
    </row>
    <row r="17" spans="2:9" ht="128.25" x14ac:dyDescent="0.25">
      <c r="B17" s="16" t="s">
        <v>181</v>
      </c>
      <c r="C17" s="29" t="s">
        <v>2</v>
      </c>
      <c r="D17" s="29" t="s">
        <v>174</v>
      </c>
      <c r="E17" s="29" t="s">
        <v>166</v>
      </c>
      <c r="F17" s="29" t="s">
        <v>3</v>
      </c>
      <c r="G17" s="29" t="s">
        <v>167</v>
      </c>
      <c r="H17" s="29" t="s">
        <v>4</v>
      </c>
      <c r="I17" s="29" t="s">
        <v>172</v>
      </c>
    </row>
    <row r="18" spans="2:9" x14ac:dyDescent="0.25">
      <c r="B18" s="18">
        <v>4105</v>
      </c>
      <c r="C18" s="11" t="s">
        <v>5</v>
      </c>
      <c r="D18" s="22">
        <f>SUM(D19:D24)</f>
        <v>0</v>
      </c>
      <c r="E18" s="28" t="e">
        <f>SUM(E19:E24)</f>
        <v>#DIV/0!</v>
      </c>
      <c r="F18" s="27"/>
      <c r="G18" s="27"/>
      <c r="H18" s="22">
        <f>SUM(H19:H24)</f>
        <v>0</v>
      </c>
      <c r="I18" s="22">
        <f>SUM(I19:I24)</f>
        <v>0</v>
      </c>
    </row>
    <row r="19" spans="2:9" x14ac:dyDescent="0.25">
      <c r="B19" s="18"/>
      <c r="C19" s="25"/>
      <c r="D19" s="26"/>
      <c r="E19" s="28" t="e">
        <f t="shared" ref="E19:E24" si="1">+D19/$D$18</f>
        <v>#DIV/0!</v>
      </c>
      <c r="F19" s="27"/>
      <c r="G19" s="27"/>
      <c r="H19" s="26"/>
      <c r="I19" s="26"/>
    </row>
    <row r="20" spans="2:9" x14ac:dyDescent="0.25">
      <c r="B20" s="18"/>
      <c r="C20" s="25"/>
      <c r="D20" s="26"/>
      <c r="E20" s="28" t="e">
        <f t="shared" si="1"/>
        <v>#DIV/0!</v>
      </c>
      <c r="F20" s="27"/>
      <c r="G20" s="27"/>
      <c r="H20" s="26"/>
      <c r="I20" s="26"/>
    </row>
    <row r="21" spans="2:9" x14ac:dyDescent="0.25">
      <c r="B21" s="18"/>
      <c r="C21" s="25"/>
      <c r="D21" s="26"/>
      <c r="E21" s="28" t="e">
        <f t="shared" si="1"/>
        <v>#DIV/0!</v>
      </c>
      <c r="F21" s="27"/>
      <c r="G21" s="27"/>
      <c r="H21" s="26"/>
      <c r="I21" s="26"/>
    </row>
    <row r="22" spans="2:9" x14ac:dyDescent="0.25">
      <c r="B22" s="18"/>
      <c r="C22" s="25"/>
      <c r="D22" s="26"/>
      <c r="E22" s="28" t="e">
        <f t="shared" si="1"/>
        <v>#DIV/0!</v>
      </c>
      <c r="F22" s="27"/>
      <c r="G22" s="27"/>
      <c r="H22" s="26"/>
      <c r="I22" s="26"/>
    </row>
    <row r="23" spans="2:9" x14ac:dyDescent="0.25">
      <c r="B23" s="18"/>
      <c r="C23" s="25"/>
      <c r="D23" s="26"/>
      <c r="E23" s="28" t="e">
        <f t="shared" si="1"/>
        <v>#DIV/0!</v>
      </c>
      <c r="F23" s="27"/>
      <c r="G23" s="27"/>
      <c r="H23" s="26"/>
      <c r="I23" s="26"/>
    </row>
    <row r="24" spans="2:9" x14ac:dyDescent="0.25">
      <c r="B24" s="18"/>
      <c r="C24" s="12" t="s">
        <v>165</v>
      </c>
      <c r="D24" s="26"/>
      <c r="E24" s="28" t="e">
        <f t="shared" si="1"/>
        <v>#DIV/0!</v>
      </c>
      <c r="F24" s="27"/>
      <c r="G24" s="27"/>
      <c r="H24" s="26"/>
      <c r="I24" s="26"/>
    </row>
    <row r="25" spans="2:9" x14ac:dyDescent="0.25">
      <c r="B25" s="18">
        <v>44</v>
      </c>
      <c r="C25" s="11" t="s">
        <v>6</v>
      </c>
      <c r="D25" s="22">
        <f>SUM(D26:D31)</f>
        <v>0</v>
      </c>
      <c r="E25" s="28" t="e">
        <f t="shared" ref="E25" si="2">SUM(E26:E31)</f>
        <v>#DIV/0!</v>
      </c>
      <c r="F25" s="23">
        <f t="shared" ref="F25:H25" si="3">SUM(F26:F31)</f>
        <v>0</v>
      </c>
      <c r="G25" s="23">
        <f t="shared" si="3"/>
        <v>0</v>
      </c>
      <c r="H25" s="23">
        <f t="shared" si="3"/>
        <v>0</v>
      </c>
      <c r="I25" s="22">
        <f>SUM(I26:I31)</f>
        <v>0</v>
      </c>
    </row>
    <row r="26" spans="2:9" x14ac:dyDescent="0.25">
      <c r="B26" s="18"/>
      <c r="C26" s="25"/>
      <c r="D26" s="26"/>
      <c r="E26" s="28" t="e">
        <f>+D26/$D$25</f>
        <v>#DIV/0!</v>
      </c>
      <c r="F26" s="26"/>
      <c r="G26" s="26"/>
      <c r="H26" s="26"/>
      <c r="I26" s="26"/>
    </row>
    <row r="27" spans="2:9" x14ac:dyDescent="0.25">
      <c r="B27" s="18"/>
      <c r="C27" s="25"/>
      <c r="D27" s="26"/>
      <c r="E27" s="28" t="e">
        <f t="shared" ref="E27:E31" si="4">+D27/$D$25</f>
        <v>#DIV/0!</v>
      </c>
      <c r="F27" s="26"/>
      <c r="G27" s="26"/>
      <c r="H27" s="26"/>
      <c r="I27" s="26"/>
    </row>
    <row r="28" spans="2:9" x14ac:dyDescent="0.25">
      <c r="B28" s="18"/>
      <c r="C28" s="25"/>
      <c r="D28" s="26"/>
      <c r="E28" s="28" t="e">
        <f t="shared" si="4"/>
        <v>#DIV/0!</v>
      </c>
      <c r="F28" s="26"/>
      <c r="G28" s="26"/>
      <c r="H28" s="26"/>
      <c r="I28" s="26"/>
    </row>
    <row r="29" spans="2:9" x14ac:dyDescent="0.25">
      <c r="B29" s="18"/>
      <c r="C29" s="25"/>
      <c r="D29" s="26"/>
      <c r="E29" s="28" t="e">
        <f t="shared" si="4"/>
        <v>#DIV/0!</v>
      </c>
      <c r="F29" s="26"/>
      <c r="G29" s="26"/>
      <c r="H29" s="26"/>
      <c r="I29" s="26"/>
    </row>
    <row r="30" spans="2:9" x14ac:dyDescent="0.25">
      <c r="B30" s="18"/>
      <c r="C30" s="25"/>
      <c r="D30" s="26"/>
      <c r="E30" s="28" t="e">
        <f t="shared" si="4"/>
        <v>#DIV/0!</v>
      </c>
      <c r="F30" s="26"/>
      <c r="G30" s="26"/>
      <c r="H30" s="26"/>
      <c r="I30" s="26"/>
    </row>
    <row r="31" spans="2:9" x14ac:dyDescent="0.25">
      <c r="B31" s="18"/>
      <c r="C31" s="12" t="s">
        <v>162</v>
      </c>
      <c r="D31" s="26"/>
      <c r="E31" s="28" t="e">
        <f t="shared" si="4"/>
        <v>#DIV/0!</v>
      </c>
      <c r="F31" s="26"/>
      <c r="G31" s="26"/>
      <c r="H31" s="26"/>
      <c r="I31" s="26"/>
    </row>
    <row r="32" spans="2:9" ht="25.5" x14ac:dyDescent="0.25">
      <c r="B32" s="18">
        <v>4110</v>
      </c>
      <c r="C32" s="11" t="s">
        <v>67</v>
      </c>
      <c r="D32" s="22">
        <f>SUM(D33:D38)</f>
        <v>0</v>
      </c>
      <c r="E32" s="28" t="e">
        <f t="shared" ref="E32" si="5">SUM(E33:E38)</f>
        <v>#DIV/0!</v>
      </c>
      <c r="F32" s="27"/>
      <c r="G32" s="27"/>
      <c r="H32" s="23">
        <f t="shared" ref="H32" si="6">SUM(H33:H38)</f>
        <v>0</v>
      </c>
      <c r="I32" s="22">
        <f>SUM(I33:I38)</f>
        <v>0</v>
      </c>
    </row>
    <row r="33" spans="2:9" x14ac:dyDescent="0.25">
      <c r="B33" s="18"/>
      <c r="C33" s="25"/>
      <c r="D33" s="26"/>
      <c r="E33" s="28" t="e">
        <f>+D33/$D$32</f>
        <v>#DIV/0!</v>
      </c>
      <c r="F33" s="27"/>
      <c r="G33" s="27"/>
      <c r="H33" s="26"/>
      <c r="I33" s="26"/>
    </row>
    <row r="34" spans="2:9" x14ac:dyDescent="0.25">
      <c r="B34" s="18"/>
      <c r="C34" s="25"/>
      <c r="D34" s="26"/>
      <c r="E34" s="28" t="e">
        <f t="shared" ref="E34:E38" si="7">+D34/$D$32</f>
        <v>#DIV/0!</v>
      </c>
      <c r="F34" s="27"/>
      <c r="G34" s="27"/>
      <c r="H34" s="26"/>
      <c r="I34" s="26"/>
    </row>
    <row r="35" spans="2:9" x14ac:dyDescent="0.25">
      <c r="B35" s="18"/>
      <c r="C35" s="25"/>
      <c r="D35" s="26"/>
      <c r="E35" s="28" t="e">
        <f t="shared" si="7"/>
        <v>#DIV/0!</v>
      </c>
      <c r="F35" s="27"/>
      <c r="G35" s="27"/>
      <c r="H35" s="26"/>
      <c r="I35" s="26"/>
    </row>
    <row r="36" spans="2:9" x14ac:dyDescent="0.25">
      <c r="B36" s="18"/>
      <c r="C36" s="25"/>
      <c r="D36" s="26"/>
      <c r="E36" s="28" t="e">
        <f t="shared" si="7"/>
        <v>#DIV/0!</v>
      </c>
      <c r="F36" s="27"/>
      <c r="G36" s="27"/>
      <c r="H36" s="26"/>
      <c r="I36" s="26"/>
    </row>
    <row r="37" spans="2:9" x14ac:dyDescent="0.25">
      <c r="B37" s="18"/>
      <c r="C37" s="25"/>
      <c r="D37" s="26"/>
      <c r="E37" s="28" t="e">
        <f t="shared" si="7"/>
        <v>#DIV/0!</v>
      </c>
      <c r="F37" s="27"/>
      <c r="G37" s="27"/>
      <c r="H37" s="26"/>
      <c r="I37" s="26"/>
    </row>
    <row r="38" spans="2:9" x14ac:dyDescent="0.25">
      <c r="B38" s="18"/>
      <c r="C38" s="12" t="s">
        <v>106</v>
      </c>
      <c r="D38" s="26"/>
      <c r="E38" s="28" t="e">
        <f t="shared" si="7"/>
        <v>#DIV/0!</v>
      </c>
      <c r="F38" s="27"/>
      <c r="G38" s="27"/>
      <c r="H38" s="26"/>
      <c r="I38" s="26"/>
    </row>
    <row r="39" spans="2:9" x14ac:dyDescent="0.25">
      <c r="C39" s="29" t="s">
        <v>163</v>
      </c>
      <c r="D39" s="23">
        <f>+D32+D25+D18</f>
        <v>0</v>
      </c>
      <c r="E39" s="28" t="e">
        <f>+E32+E25+E18</f>
        <v>#DIV/0!</v>
      </c>
      <c r="F39" s="23">
        <f>+F32+F25+F18</f>
        <v>0</v>
      </c>
      <c r="G39" s="23">
        <f>+G25</f>
        <v>0</v>
      </c>
      <c r="H39" s="23">
        <f>+H32+H25+H18</f>
        <v>0</v>
      </c>
      <c r="I39" s="23">
        <f>+I32+I25+I18</f>
        <v>0</v>
      </c>
    </row>
    <row r="41" spans="2:9" x14ac:dyDescent="0.25">
      <c r="C41" s="4" t="s">
        <v>8</v>
      </c>
    </row>
    <row r="42" spans="2:9" x14ac:dyDescent="0.25">
      <c r="C42" s="4" t="s">
        <v>9</v>
      </c>
    </row>
    <row r="44" spans="2:9" ht="15.75" x14ac:dyDescent="0.25">
      <c r="C44" s="3" t="s">
        <v>171</v>
      </c>
    </row>
    <row r="45" spans="2:9" ht="15.75" x14ac:dyDescent="0.25">
      <c r="C45" s="3"/>
      <c r="F45" s="34" t="s">
        <v>185</v>
      </c>
    </row>
    <row r="46" spans="2:9" ht="84" x14ac:dyDescent="0.25">
      <c r="B46" s="19" t="s">
        <v>182</v>
      </c>
      <c r="C46" s="29" t="s">
        <v>2</v>
      </c>
      <c r="D46" s="29" t="s">
        <v>174</v>
      </c>
      <c r="E46" s="29" t="s">
        <v>177</v>
      </c>
      <c r="F46" s="29" t="s">
        <v>172</v>
      </c>
    </row>
    <row r="47" spans="2:9" x14ac:dyDescent="0.25">
      <c r="B47" s="15">
        <v>42</v>
      </c>
      <c r="C47" s="20" t="s">
        <v>169</v>
      </c>
      <c r="D47" s="33">
        <f>+SUM(D48:D50)</f>
        <v>0</v>
      </c>
      <c r="E47" s="31">
        <f>+SUM(E48:E50)</f>
        <v>0</v>
      </c>
      <c r="F47" s="33">
        <f>+SUM(F48:F50)</f>
        <v>0</v>
      </c>
    </row>
    <row r="48" spans="2:9" x14ac:dyDescent="0.25">
      <c r="B48" s="15"/>
      <c r="C48" s="25"/>
      <c r="D48" s="30"/>
      <c r="E48" s="30"/>
      <c r="F48" s="30"/>
    </row>
    <row r="49" spans="2:6" s="14" customFormat="1" x14ac:dyDescent="0.25">
      <c r="B49" s="15"/>
      <c r="C49" s="25"/>
      <c r="D49" s="30"/>
      <c r="E49" s="30"/>
      <c r="F49" s="30"/>
    </row>
    <row r="50" spans="2:6" x14ac:dyDescent="0.25">
      <c r="B50" s="15"/>
      <c r="C50" s="25"/>
      <c r="D50" s="30"/>
      <c r="E50" s="30"/>
      <c r="F50" s="30"/>
    </row>
    <row r="51" spans="2:6" x14ac:dyDescent="0.25">
      <c r="B51" s="15">
        <v>43</v>
      </c>
      <c r="C51" s="20" t="s">
        <v>173</v>
      </c>
      <c r="D51" s="33">
        <f>+SUM(D52:D54)</f>
        <v>0</v>
      </c>
      <c r="E51" s="31">
        <f>+SUM(E52:E54)</f>
        <v>0</v>
      </c>
      <c r="F51" s="33">
        <f>+SUM(F52:F54)</f>
        <v>0</v>
      </c>
    </row>
    <row r="52" spans="2:6" x14ac:dyDescent="0.25">
      <c r="B52" s="15"/>
      <c r="C52" s="25"/>
      <c r="D52" s="30"/>
      <c r="E52" s="30"/>
      <c r="F52" s="30"/>
    </row>
    <row r="53" spans="2:6" s="14" customFormat="1" x14ac:dyDescent="0.25">
      <c r="B53" s="15"/>
      <c r="C53" s="25"/>
      <c r="D53" s="30"/>
      <c r="E53" s="30"/>
      <c r="F53" s="30"/>
    </row>
    <row r="54" spans="2:6" x14ac:dyDescent="0.25">
      <c r="C54" s="25"/>
      <c r="D54" s="30"/>
      <c r="E54" s="30"/>
      <c r="F54" s="30"/>
    </row>
    <row r="55" spans="2:6" x14ac:dyDescent="0.25">
      <c r="C55" s="29" t="s">
        <v>176</v>
      </c>
      <c r="D55" s="31">
        <f>+D47+D51+D75</f>
        <v>0</v>
      </c>
      <c r="E55" s="32"/>
      <c r="F55" s="31">
        <f>+F47+F51+E75</f>
        <v>0</v>
      </c>
    </row>
    <row r="60" spans="2:6" ht="15.75" x14ac:dyDescent="0.25">
      <c r="C60" s="3" t="s">
        <v>178</v>
      </c>
    </row>
    <row r="61" spans="2:6" ht="15.75" x14ac:dyDescent="0.25">
      <c r="C61" s="3"/>
      <c r="E61" s="34" t="s">
        <v>185</v>
      </c>
    </row>
    <row r="62" spans="2:6" ht="84" x14ac:dyDescent="0.25">
      <c r="B62" s="19" t="s">
        <v>182</v>
      </c>
      <c r="C62" s="29" t="s">
        <v>2</v>
      </c>
      <c r="D62" s="29" t="s">
        <v>174</v>
      </c>
      <c r="E62" s="29" t="s">
        <v>172</v>
      </c>
      <c r="F62" s="29" t="s">
        <v>202</v>
      </c>
    </row>
    <row r="63" spans="2:6" x14ac:dyDescent="0.25">
      <c r="B63">
        <v>48</v>
      </c>
      <c r="C63" s="36" t="s">
        <v>179</v>
      </c>
      <c r="D63" s="35">
        <f>+SUM(D64:D74)</f>
        <v>3590820129.27</v>
      </c>
      <c r="E63" s="35">
        <f>+SUM(E64:E74)</f>
        <v>7875144123.0400009</v>
      </c>
      <c r="F63" s="35">
        <f>+D63-E63</f>
        <v>-4284323993.7700009</v>
      </c>
    </row>
    <row r="64" spans="2:6" ht="25.5" x14ac:dyDescent="0.25">
      <c r="B64" s="14">
        <v>480201</v>
      </c>
      <c r="C64" s="37" t="s">
        <v>191</v>
      </c>
      <c r="D64" s="26">
        <v>349382.82</v>
      </c>
      <c r="E64" s="26">
        <v>0</v>
      </c>
      <c r="F64" s="35">
        <f t="shared" ref="F64:F74" si="8">+D64-E64</f>
        <v>349382.82</v>
      </c>
    </row>
    <row r="65" spans="2:6" s="14" customFormat="1" x14ac:dyDescent="0.25">
      <c r="B65" s="14">
        <v>480817</v>
      </c>
      <c r="C65" s="37" t="s">
        <v>192</v>
      </c>
      <c r="D65" s="26">
        <v>1157374462</v>
      </c>
      <c r="E65" s="26">
        <v>1110190012.1400001</v>
      </c>
      <c r="F65" s="35">
        <f t="shared" si="8"/>
        <v>47184449.859999895</v>
      </c>
    </row>
    <row r="66" spans="2:6" s="14" customFormat="1" x14ac:dyDescent="0.25">
      <c r="B66" s="14">
        <v>480825</v>
      </c>
      <c r="C66" s="37" t="s">
        <v>193</v>
      </c>
      <c r="D66" s="26">
        <v>37559974</v>
      </c>
      <c r="E66" s="26">
        <v>40510421</v>
      </c>
      <c r="F66" s="35">
        <f t="shared" si="8"/>
        <v>-2950447</v>
      </c>
    </row>
    <row r="67" spans="2:6" s="14" customFormat="1" x14ac:dyDescent="0.25">
      <c r="B67" s="14">
        <v>480826</v>
      </c>
      <c r="C67" s="37" t="s">
        <v>194</v>
      </c>
      <c r="D67" s="26">
        <v>2099735893.7</v>
      </c>
      <c r="E67" s="26">
        <v>5964572340.0200005</v>
      </c>
      <c r="F67" s="35">
        <f t="shared" si="8"/>
        <v>-3864836446.3200006</v>
      </c>
    </row>
    <row r="68" spans="2:6" s="14" customFormat="1" x14ac:dyDescent="0.25">
      <c r="B68" s="14">
        <v>480829</v>
      </c>
      <c r="C68" s="37" t="s">
        <v>195</v>
      </c>
      <c r="D68" s="26"/>
      <c r="E68" s="26">
        <v>3080000</v>
      </c>
      <c r="F68" s="35">
        <f t="shared" si="8"/>
        <v>-3080000</v>
      </c>
    </row>
    <row r="69" spans="2:6" s="14" customFormat="1" x14ac:dyDescent="0.25">
      <c r="C69" s="37" t="s">
        <v>201</v>
      </c>
      <c r="D69" s="26"/>
      <c r="E69" s="26">
        <v>810034</v>
      </c>
      <c r="F69" s="35">
        <f t="shared" si="8"/>
        <v>-810034</v>
      </c>
    </row>
    <row r="70" spans="2:6" s="14" customFormat="1" x14ac:dyDescent="0.25">
      <c r="B70" s="14">
        <v>480837</v>
      </c>
      <c r="C70" s="37" t="s">
        <v>196</v>
      </c>
      <c r="D70" s="26">
        <v>46498411.950000003</v>
      </c>
      <c r="E70" s="26">
        <v>723976448.13</v>
      </c>
      <c r="F70" s="35">
        <f t="shared" si="8"/>
        <v>-677478036.17999995</v>
      </c>
    </row>
    <row r="71" spans="2:6" s="14" customFormat="1" x14ac:dyDescent="0.25">
      <c r="B71" s="14">
        <v>480890</v>
      </c>
      <c r="C71" s="37" t="s">
        <v>197</v>
      </c>
      <c r="D71" s="26">
        <v>14445.51</v>
      </c>
      <c r="E71" s="26">
        <v>184899.54</v>
      </c>
      <c r="F71" s="35">
        <f t="shared" si="8"/>
        <v>-170454.03</v>
      </c>
    </row>
    <row r="72" spans="2:6" s="14" customFormat="1" x14ac:dyDescent="0.25">
      <c r="B72" s="14">
        <v>483002</v>
      </c>
      <c r="C72" s="37" t="s">
        <v>198</v>
      </c>
      <c r="D72" s="26"/>
      <c r="E72" s="26">
        <v>305839.84000000003</v>
      </c>
      <c r="F72" s="35">
        <f t="shared" si="8"/>
        <v>-305839.84000000003</v>
      </c>
    </row>
    <row r="73" spans="2:6" s="14" customFormat="1" x14ac:dyDescent="0.25">
      <c r="B73" s="14">
        <v>483006</v>
      </c>
      <c r="C73" s="37" t="s">
        <v>200</v>
      </c>
      <c r="D73" s="26">
        <v>242433032.28999999</v>
      </c>
      <c r="E73" s="26"/>
      <c r="F73" s="35">
        <f t="shared" si="8"/>
        <v>242433032.28999999</v>
      </c>
    </row>
    <row r="74" spans="2:6" x14ac:dyDescent="0.25">
      <c r="B74">
        <v>483012</v>
      </c>
      <c r="C74" s="37" t="s">
        <v>199</v>
      </c>
      <c r="D74" s="26">
        <v>6854527</v>
      </c>
      <c r="E74" s="26">
        <v>31514128.370000001</v>
      </c>
      <c r="F74" s="35">
        <f t="shared" si="8"/>
        <v>-24659601.370000001</v>
      </c>
    </row>
    <row r="75" spans="2:6" ht="25.5" x14ac:dyDescent="0.25">
      <c r="C75" s="21" t="s">
        <v>170</v>
      </c>
      <c r="D75" s="26"/>
      <c r="E75" s="26"/>
      <c r="F75" s="35"/>
    </row>
    <row r="76" spans="2:6" x14ac:dyDescent="0.25">
      <c r="C76" s="29" t="s">
        <v>176</v>
      </c>
      <c r="D76" s="35">
        <f>+D63+D75</f>
        <v>3590820129.27</v>
      </c>
      <c r="E76" s="35">
        <f>+E63+E75</f>
        <v>7875144123.0400009</v>
      </c>
      <c r="F76" s="35">
        <f>+F63+F75</f>
        <v>-4284323993.7700009</v>
      </c>
    </row>
  </sheetData>
  <sheetProtection formatRows="0" insertRows="0" autoFilter="0"/>
  <dataValidations count="1">
    <dataValidation type="decimal" allowBlank="1" showInputMessage="1" showErrorMessage="1" sqref="D26:D31 F26:I31 D33:D38 H33:I38 D52:F54 D48:F50 D19:D24 H19:I24 D11:E11 D64:E75 F75">
      <formula1>-9.99999999999999E+43</formula1>
      <formula2>9.99999999999999E+55</formula2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Tabla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 Viviana Silva Jiménez</dc:creator>
  <cp:lastModifiedBy>Alba Cristina Rios Silva</cp:lastModifiedBy>
  <dcterms:created xsi:type="dcterms:W3CDTF">2018-09-25T19:57:01Z</dcterms:created>
  <dcterms:modified xsi:type="dcterms:W3CDTF">2020-01-25T02:58:05Z</dcterms:modified>
</cp:coreProperties>
</file>